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hartsheet+xml" PartName="/xl/chartsheets/sheet1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  <sheet state="visible" name="Sheet2" sheetId="2" r:id="rId4"/>
    <sheet state="visible" name="Chart1" sheetId="3" r:id="rId5"/>
  </sheets>
  <definedNames/>
  <calcPr/>
</workbook>
</file>

<file path=xl/sharedStrings.xml><?xml version="1.0" encoding="utf-8"?>
<sst xmlns="http://schemas.openxmlformats.org/spreadsheetml/2006/main" count="148" uniqueCount="90">
  <si>
    <t>Ruoka-aineiden päästöt (kg CO2/kg)</t>
  </si>
  <si>
    <t>Ruoka-aineiden päästöt (kg CO2/kg) Täysi taulukko: kts Sheet2</t>
  </si>
  <si>
    <t>Name</t>
  </si>
  <si>
    <t>Median</t>
  </si>
  <si>
    <t>Mean</t>
  </si>
  <si>
    <t>Stdev</t>
  </si>
  <si>
    <t>Deviation from mean</t>
  </si>
  <si>
    <t>Min</t>
  </si>
  <si>
    <t>Max</t>
  </si>
  <si>
    <t>Q1</t>
  </si>
  <si>
    <t>Q3</t>
  </si>
  <si>
    <t>No. of LCA studies</t>
  </si>
  <si>
    <t>Vegetables (all field grown vegetable)</t>
  </si>
  <si>
    <t>No. of GWP values</t>
  </si>
  <si>
    <t>Fruits (all field grown fruit)</t>
  </si>
  <si>
    <t>Cereals</t>
  </si>
  <si>
    <t>Legumes and Pulses</t>
  </si>
  <si>
    <t>Passive greenhouse fruit and vegetable</t>
  </si>
  <si>
    <t>Tree nuts combined</t>
  </si>
  <si>
    <t>Milk world average</t>
  </si>
  <si>
    <t>Heated greenhouse fruit and vegetable</t>
  </si>
  <si>
    <t>Rice</t>
  </si>
  <si>
    <t>Eggs</t>
  </si>
  <si>
    <t>Fish: all species combined</t>
  </si>
  <si>
    <t>Chicken</t>
  </si>
  <si>
    <t>Cream</t>
  </si>
  <si>
    <t>Pork: world average</t>
  </si>
  <si>
    <t>Prawns/shrimp</t>
  </si>
  <si>
    <t>Cheese</t>
  </si>
  <si>
    <t>Butter</t>
  </si>
  <si>
    <t>Lamb: world average</t>
  </si>
  <si>
    <t>Beef: world average</t>
  </si>
  <si>
    <t>109. 5</t>
  </si>
  <si>
    <t>naudanlihapihvi (120 g)</t>
  </si>
  <si>
    <t>g</t>
  </si>
  <si>
    <r>
      <rPr>
        <i/>
      </rPr>
      <t xml:space="preserve">Lähde: </t>
    </r>
    <r>
      <t>Clune S., Crossin E. Verghese K, Systematic review of greenhouse gas emission for different fresh food categories, J. Cleaner Production (2016), doi: 10.1016/j.jclepro.2016.16.04.082</t>
    </r>
  </si>
  <si>
    <t>henkilöautolla keskustaan (20 km)</t>
  </si>
  <si>
    <t>Bussilla keskustaan (20 km)</t>
  </si>
  <si>
    <t>Liikenteen päästöt (g CO2/km)</t>
  </si>
  <si>
    <t>7 min lämmin suihku</t>
  </si>
  <si>
    <t>Liikennemuoto</t>
  </si>
  <si>
    <t>Broilerin rintafile (120 g)</t>
  </si>
  <si>
    <t>Päästökerroin</t>
  </si>
  <si>
    <t>Lähde</t>
  </si>
  <si>
    <t>Huomioita</t>
  </si>
  <si>
    <t>Henkilöauto</t>
  </si>
  <si>
    <t>yksi koneellinen pyykkiä</t>
  </si>
  <si>
    <t>Trafi</t>
  </si>
  <si>
    <t>v. 2015 Suomessa ensirekisteröityjen autojen päästö</t>
  </si>
  <si>
    <t>Sähköauto</t>
  </si>
  <si>
    <t>Jos akut ladataan uusiutuvilla</t>
  </si>
  <si>
    <t>junalla Tampereelle (180 km)</t>
  </si>
  <si>
    <t>Television katsominen 4 h</t>
  </si>
  <si>
    <t>Moottoripyörä, katuajo</t>
  </si>
  <si>
    <t>LIPASTO-tietokanta, VTT</t>
  </si>
  <si>
    <t>CO2 ekv, 2011</t>
  </si>
  <si>
    <t>Sähköpolkupyörä</t>
  </si>
  <si>
    <t>Valot päällä 8 h (LED-valaistus)</t>
  </si>
  <si>
    <t>Puhelin käytössä koko päivän</t>
  </si>
  <si>
    <t>Opettajan arvio, sähkön keskipäästöön perustuen</t>
  </si>
  <si>
    <t>Juna, lähiliikenne</t>
  </si>
  <si>
    <t>Päästö per matkustaja, CO2 ekv. 2007.</t>
  </si>
  <si>
    <t>Juna, kaukoliikenne</t>
  </si>
  <si>
    <t>ilmastodieetti.fi</t>
  </si>
  <si>
    <t>elinkaarianalyysi</t>
  </si>
  <si>
    <t>Linja-auto, 18 henkeä</t>
  </si>
  <si>
    <t>Päästö per matkustaja, CO2 ekv.</t>
  </si>
  <si>
    <t>Linja-auto, täysi</t>
  </si>
  <si>
    <t>Linja-auto, tyhjä</t>
  </si>
  <si>
    <t>Koko ajoneuvo</t>
  </si>
  <si>
    <t>Linja-auto, pitkänmatkanliikenne</t>
  </si>
  <si>
    <t>Lentokone, Euroopan sisäinen, reitti</t>
  </si>
  <si>
    <t>Lentokone, Euroopan sisäinen, loma</t>
  </si>
  <si>
    <t>Lentokone, kaukolento, reitti</t>
  </si>
  <si>
    <t>Lentokone, kaukolento, loma</t>
  </si>
  <si>
    <t>Lentokone, lyhyet lennot, &lt;463 km</t>
  </si>
  <si>
    <t>Autolautta, 18 solmua, Suomi-Ruotsi</t>
  </si>
  <si>
    <t>Autolautta, 18 solmua, Suomi-Viro</t>
  </si>
  <si>
    <t>Autolautta, 24-27 solmua, Suomi-Viro</t>
  </si>
  <si>
    <t>Energiantuotannon päästöt (g CO2/kWh)</t>
  </si>
  <si>
    <t>Energiamuoto</t>
  </si>
  <si>
    <t>Lähde:</t>
  </si>
  <si>
    <t>Kaukolämpö, Suomi, keskiarvo</t>
  </si>
  <si>
    <t>Energiateollisuus ry, tilastovuosi 2014</t>
  </si>
  <si>
    <t>Kaukolämpö, ominaispäästö, Fortum</t>
  </si>
  <si>
    <t>Sähkö, Suomi, keskiarvo</t>
  </si>
  <si>
    <t>Motiva</t>
  </si>
  <si>
    <t>viiden vuoden liukuva keskiarvo</t>
  </si>
  <si>
    <t>Sähkö, ominaispäästö, HELEN</t>
  </si>
  <si>
    <t>Sähkö, ominaispäästö, Fortum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</si>
</sst>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0.0"/>
      <color rgb="FF000000"/>
      <name val="Arial"/>
    </font>
    <font>
      <b/>
      <sz val="11.0"/>
      <name val="Trocchi"/>
    </font>
    <font>
      <sz val="11.0"/>
      <name val="Trocchi"/>
    </font>
    <font>
      <sz val="18.0"/>
      <color rgb="FF000000"/>
      <name val="'Open Sans'"/>
    </font>
    <font>
      <sz val="18.0"/>
    </font>
    <font>
      <u/>
      <sz val="11.0"/>
      <color rgb="FF0000FF"/>
      <name val="Trocchi"/>
    </font>
  </fonts>
  <fills count="2">
    <fill>
      <patternFill patternType="none"/>
    </fill>
    <fill>
      <patternFill patternType="lightGray"/>
    </fill>
  </fills>
  <borders count="3">
    <border>
      <left/>
      <right/>
      <top/>
      <bottom/>
    </border>
    <border>
      <left/>
      <right/>
      <top/>
      <bottom style="thin">
        <color rgb="FF000000"/>
      </bottom>
    </border>
    <border>
      <left style="thin">
        <color rgb="FF000001"/>
      </left>
      <right style="thin">
        <color rgb="FF000001"/>
      </right>
      <top style="thin">
        <color rgb="FF000001"/>
      </top>
      <bottom style="thin">
        <color rgb="FF000001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2" numFmtId="0" xfId="0" applyFont="1"/>
    <xf borderId="1" fillId="0" fontId="2" numFmtId="0" xfId="0" applyAlignment="1" applyBorder="1" applyFont="1">
      <alignment horizontal="left"/>
    </xf>
    <xf borderId="2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2" fillId="0" fontId="2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2" fillId="0" fontId="1" numFmtId="0" xfId="0" applyAlignment="1" applyBorder="1" applyFont="1">
      <alignment horizontal="center"/>
    </xf>
    <xf borderId="0" fillId="0" fontId="2" numFmtId="0" xfId="0" applyAlignment="1" applyFont="1">
      <alignment horizontal="left" wrapText="1"/>
    </xf>
    <xf borderId="2" fillId="0" fontId="2" numFmtId="0" xfId="0" applyAlignment="1" applyBorder="1" applyFont="1">
      <alignment horizontal="left" wrapText="1"/>
    </xf>
    <xf borderId="0" fillId="0" fontId="2" numFmtId="9" xfId="0" applyAlignment="1" applyFont="1" applyNumberFormat="1">
      <alignment horizontal="center"/>
    </xf>
    <xf borderId="2" fillId="0" fontId="2" numFmtId="9" xfId="0" applyAlignment="1" applyBorder="1" applyFont="1" applyNumberFormat="1">
      <alignment horizontal="center"/>
    </xf>
    <xf borderId="0" fillId="0" fontId="3" numFmtId="0" xfId="0" applyAlignment="1" applyFont="1">
      <alignment horizontal="center"/>
    </xf>
    <xf borderId="0" fillId="0" fontId="4" numFmtId="0" xfId="0" applyFont="1"/>
    <xf borderId="0" fillId="0" fontId="4" numFmtId="0" xfId="0" applyAlignment="1" applyFont="1">
      <alignment/>
    </xf>
    <xf borderId="0" fillId="0" fontId="2" numFmtId="0" xfId="0" applyAlignment="1" applyFont="1">
      <alignment/>
    </xf>
    <xf borderId="1" fillId="0" fontId="2" numFmtId="0" xfId="0" applyAlignment="1" applyBorder="1" applyFont="1">
      <alignment/>
    </xf>
    <xf borderId="0" fillId="0" fontId="2" numFmtId="164" xfId="0" applyAlignment="1" applyFont="1" applyNumberFormat="1">
      <alignment horizontal="center"/>
    </xf>
    <xf borderId="0" fillId="0" fontId="5" numFmtId="0" xfId="0" applyAlignment="1" applyFont="1">
      <alignment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chartsheet" Target="chart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spPr>
            <a:solidFill>
              <a:srgbClr val="3366CC"/>
            </a:solidFill>
          </c:spPr>
          <c:cat>
            <c:strRef>
              <c:f>Sheet2!$A$26:$A$35</c:f>
            </c:strRef>
          </c:cat>
          <c:val>
            <c:numRef>
              <c:f>Sheet2!$B$26:$B$35</c:f>
            </c:numRef>
          </c:val>
        </c:ser>
        <c:axId val="1385800643"/>
        <c:axId val="150818151"/>
      </c:barChart>
      <c:catAx>
        <c:axId val="1385800643"/>
        <c:scaling>
          <c:orientation val="minMax"/>
        </c:scaling>
        <c:delete val="0"/>
        <c:axPos val="b"/>
        <c:txPr>
          <a:bodyPr/>
          <a:lstStyle/>
          <a:p>
            <a:pPr lvl="0">
              <a:defRPr/>
            </a:pPr>
          </a:p>
        </c:txPr>
        <c:crossAx val="150818151"/>
      </c:catAx>
      <c:valAx>
        <c:axId val="15081815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</a:p>
        </c:txPr>
        <c:crossAx val="1385800643"/>
      </c:valAx>
    </c:plotArea>
    <c:legend>
      <c:legendPos val="r"/>
      <c:overlay val="0"/>
    </c:legend>
  </c:chart>
</c:chartSpace>
</file>

<file path=xl/chart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drawing r:id="rId1"/>
</chartsheet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absoluteAnchor>
    <xdr:pos x="0" y="0"/>
    <xdr:ext cx="8610600" cy="62769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ilmastodieetti.fi" TargetMode="External"/><Relationship Id="rId2" Type="http://schemas.openxmlformats.org/officeDocument/2006/relationships/hyperlink" Target="http://ilmastodieetti.fi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40.29"/>
    <col customWidth="1" min="2" max="2" width="16.14"/>
  </cols>
  <sheetData>
    <row r="1">
      <c r="A1" s="1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2</v>
      </c>
      <c r="B2" s="5" t="s">
        <v>3</v>
      </c>
      <c r="C2" s="6"/>
      <c r="D2" s="6"/>
      <c r="E2" s="6"/>
      <c r="F2" s="6"/>
      <c r="G2" s="6"/>
      <c r="H2" s="6"/>
      <c r="I2" s="6"/>
      <c r="J2" s="8"/>
      <c r="K2" s="8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0" t="s">
        <v>12</v>
      </c>
      <c r="B3" s="6">
        <v>0.37</v>
      </c>
      <c r="C3" s="6"/>
      <c r="D3" s="6"/>
      <c r="E3" s="12"/>
      <c r="F3" s="6"/>
      <c r="G3" s="6"/>
      <c r="H3" s="6"/>
      <c r="I3" s="6"/>
      <c r="J3" s="6"/>
      <c r="K3" s="6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0" t="s">
        <v>14</v>
      </c>
      <c r="B4" s="6">
        <v>0.42</v>
      </c>
      <c r="C4" s="6"/>
      <c r="D4" s="6"/>
      <c r="E4" s="12"/>
      <c r="F4" s="6"/>
      <c r="G4" s="6"/>
      <c r="H4" s="6"/>
      <c r="I4" s="6"/>
      <c r="J4" s="6"/>
      <c r="K4" s="6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0" t="s">
        <v>15</v>
      </c>
      <c r="B5" s="6">
        <v>0.5</v>
      </c>
      <c r="C5" s="6"/>
      <c r="D5" s="6"/>
      <c r="E5" s="12"/>
      <c r="F5" s="6"/>
      <c r="G5" s="6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0" t="s">
        <v>16</v>
      </c>
      <c r="B6" s="6">
        <v>0.51</v>
      </c>
      <c r="C6" s="6"/>
      <c r="D6" s="6"/>
      <c r="E6" s="12"/>
      <c r="F6" s="6"/>
      <c r="G6" s="6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0" t="s">
        <v>17</v>
      </c>
      <c r="B7" s="6">
        <v>1.1</v>
      </c>
      <c r="C7" s="6"/>
      <c r="D7" s="6"/>
      <c r="E7" s="12"/>
      <c r="F7" s="6"/>
      <c r="G7" s="6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0" t="s">
        <v>18</v>
      </c>
      <c r="B8" s="6">
        <v>1.2</v>
      </c>
      <c r="C8" s="6"/>
      <c r="D8" s="6"/>
      <c r="E8" s="12"/>
      <c r="F8" s="6"/>
      <c r="G8" s="6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0" t="s">
        <v>19</v>
      </c>
      <c r="B9" s="6">
        <v>1.29</v>
      </c>
      <c r="C9" s="6"/>
      <c r="D9" s="6"/>
      <c r="E9" s="12"/>
      <c r="F9" s="6"/>
      <c r="G9" s="6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0" t="s">
        <v>20</v>
      </c>
      <c r="B10" s="6">
        <v>2.13</v>
      </c>
      <c r="C10" s="6"/>
      <c r="D10" s="6"/>
      <c r="E10" s="12"/>
      <c r="F10" s="6"/>
      <c r="G10" s="6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0" t="s">
        <v>21</v>
      </c>
      <c r="B11" s="6">
        <v>2.55</v>
      </c>
      <c r="C11" s="6"/>
      <c r="D11" s="6"/>
      <c r="E11" s="12"/>
      <c r="F11" s="6"/>
      <c r="G11" s="6"/>
      <c r="H11" s="6"/>
      <c r="I11" s="6"/>
      <c r="J11" s="6"/>
      <c r="K11" s="6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0" t="s">
        <v>22</v>
      </c>
      <c r="B12" s="6">
        <v>3.46</v>
      </c>
      <c r="C12" s="6"/>
      <c r="D12" s="6"/>
      <c r="E12" s="12"/>
      <c r="F12" s="6"/>
      <c r="G12" s="6"/>
      <c r="H12" s="6"/>
      <c r="I12" s="6"/>
      <c r="J12" s="6"/>
      <c r="K12" s="6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0" t="s">
        <v>23</v>
      </c>
      <c r="B13" s="6">
        <v>3.49</v>
      </c>
      <c r="C13" s="6"/>
      <c r="D13" s="6"/>
      <c r="E13" s="12"/>
      <c r="F13" s="6"/>
      <c r="G13" s="6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0" t="s">
        <v>24</v>
      </c>
      <c r="B14" s="6">
        <v>3.65</v>
      </c>
      <c r="C14" s="6"/>
      <c r="D14" s="6"/>
      <c r="E14" s="12"/>
      <c r="F14" s="6"/>
      <c r="G14" s="6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0" t="s">
        <v>25</v>
      </c>
      <c r="B15" s="6">
        <v>5.64</v>
      </c>
      <c r="C15" s="6"/>
      <c r="D15" s="6"/>
      <c r="E15" s="12"/>
      <c r="F15" s="6"/>
      <c r="G15" s="6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0" t="s">
        <v>26</v>
      </c>
      <c r="B16" s="6">
        <v>5.77</v>
      </c>
      <c r="C16" s="6"/>
      <c r="D16" s="6"/>
      <c r="E16" s="12"/>
      <c r="F16" s="6"/>
      <c r="G16" s="6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0" t="s">
        <v>27</v>
      </c>
      <c r="B17" s="6">
        <v>7.8</v>
      </c>
      <c r="C17" s="6"/>
      <c r="D17" s="6"/>
      <c r="E17" s="12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0" t="s">
        <v>28</v>
      </c>
      <c r="B18" s="6">
        <v>8.55</v>
      </c>
      <c r="C18" s="6"/>
      <c r="D18" s="6"/>
      <c r="E18" s="12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0" t="s">
        <v>29</v>
      </c>
      <c r="B19" s="6">
        <v>9.25</v>
      </c>
      <c r="C19" s="6"/>
      <c r="D19" s="6"/>
      <c r="E19" s="12"/>
      <c r="F19" s="6"/>
      <c r="G19" s="6"/>
      <c r="H19" s="6"/>
      <c r="I19" s="6"/>
      <c r="J19" s="6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0" t="s">
        <v>30</v>
      </c>
      <c r="B20" s="6">
        <v>25.58</v>
      </c>
      <c r="C20" s="6"/>
      <c r="D20" s="6"/>
      <c r="E20" s="12"/>
      <c r="F20" s="6"/>
      <c r="G20" s="6"/>
      <c r="H20" s="6"/>
      <c r="I20" s="6"/>
      <c r="J20" s="6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0" t="s">
        <v>31</v>
      </c>
      <c r="B21" s="6">
        <v>26.61</v>
      </c>
      <c r="C21" s="6"/>
      <c r="D21" s="6"/>
      <c r="E21" s="12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7" t="s">
        <v>35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" t="s">
        <v>38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8" t="s">
        <v>40</v>
      </c>
      <c r="B26" s="5" t="s">
        <v>42</v>
      </c>
      <c r="C26" s="18" t="s">
        <v>43</v>
      </c>
      <c r="D26" s="18" t="s">
        <v>44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17" t="s">
        <v>45</v>
      </c>
      <c r="B27" s="6">
        <v>123.0</v>
      </c>
      <c r="C27" s="17" t="s">
        <v>47</v>
      </c>
      <c r="D27" s="17" t="s">
        <v>48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17" t="s">
        <v>49</v>
      </c>
      <c r="B28" s="6">
        <v>0.0</v>
      </c>
      <c r="C28" s="17"/>
      <c r="D28" s="17" t="s">
        <v>50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17" t="s">
        <v>53</v>
      </c>
      <c r="B29" s="6">
        <v>71.0</v>
      </c>
      <c r="C29" s="17" t="s">
        <v>54</v>
      </c>
      <c r="D29" s="17" t="s">
        <v>55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17" t="s">
        <v>56</v>
      </c>
      <c r="B30" s="19">
        <f>B56*0.4/60</f>
        <v>1.393333333</v>
      </c>
      <c r="C30" s="17" t="s">
        <v>59</v>
      </c>
      <c r="D30" s="1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17"/>
      <c r="B31" s="6"/>
      <c r="C31" s="17"/>
      <c r="D31" s="17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17" t="s">
        <v>60</v>
      </c>
      <c r="B32" s="6">
        <v>22.0</v>
      </c>
      <c r="C32" s="17" t="s">
        <v>54</v>
      </c>
      <c r="D32" s="17" t="s">
        <v>61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17" t="s">
        <v>62</v>
      </c>
      <c r="B33" s="6">
        <v>15.0</v>
      </c>
      <c r="C33" s="17" t="s">
        <v>54</v>
      </c>
      <c r="D33" s="17" t="s">
        <v>61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17" t="s">
        <v>60</v>
      </c>
      <c r="B34" s="6">
        <v>1.0</v>
      </c>
      <c r="C34" s="20" t="s">
        <v>63</v>
      </c>
      <c r="D34" s="17" t="s">
        <v>64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17" t="s">
        <v>62</v>
      </c>
      <c r="B35" s="6">
        <v>1.0</v>
      </c>
      <c r="C35" s="20" t="s">
        <v>63</v>
      </c>
      <c r="D35" s="17" t="s">
        <v>64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17" t="s">
        <v>65</v>
      </c>
      <c r="B36" s="6">
        <v>58.0</v>
      </c>
      <c r="C36" s="17" t="s">
        <v>54</v>
      </c>
      <c r="D36" s="17" t="s">
        <v>66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17" t="s">
        <v>67</v>
      </c>
      <c r="B37" s="6">
        <v>16.0</v>
      </c>
      <c r="C37" s="17" t="s">
        <v>54</v>
      </c>
      <c r="D37" s="17" t="s">
        <v>66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17" t="s">
        <v>68</v>
      </c>
      <c r="B38" s="6">
        <v>988.0</v>
      </c>
      <c r="C38" s="17" t="s">
        <v>54</v>
      </c>
      <c r="D38" s="17" t="s">
        <v>69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17" t="s">
        <v>70</v>
      </c>
      <c r="B39" s="6">
        <v>54.0</v>
      </c>
      <c r="C39" s="17"/>
      <c r="D39" s="17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17"/>
      <c r="B40" s="2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17" t="s">
        <v>71</v>
      </c>
      <c r="B41" s="6">
        <v>155.0</v>
      </c>
      <c r="C41" s="17" t="s">
        <v>54</v>
      </c>
      <c r="D41" s="17" t="s">
        <v>66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17" t="s">
        <v>72</v>
      </c>
      <c r="B42" s="6">
        <v>84.0</v>
      </c>
      <c r="C42" s="17" t="s">
        <v>54</v>
      </c>
      <c r="D42" s="17" t="s">
        <v>66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17" t="s">
        <v>73</v>
      </c>
      <c r="B43" s="6">
        <v>135.0</v>
      </c>
      <c r="C43" s="17" t="s">
        <v>54</v>
      </c>
      <c r="D43" s="17" t="s">
        <v>66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17" t="s">
        <v>74</v>
      </c>
      <c r="B44" s="6">
        <v>68.0</v>
      </c>
      <c r="C44" s="17" t="s">
        <v>54</v>
      </c>
      <c r="D44" s="17" t="s">
        <v>66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17" t="s">
        <v>75</v>
      </c>
      <c r="B45" s="6">
        <v>260.0</v>
      </c>
      <c r="C45" s="17" t="s">
        <v>54</v>
      </c>
      <c r="D45" s="17" t="s">
        <v>66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17"/>
      <c r="B46" s="6"/>
      <c r="C46" s="17"/>
      <c r="D46" s="17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17" t="s">
        <v>76</v>
      </c>
      <c r="B47" s="6">
        <v>223.0</v>
      </c>
      <c r="C47" s="17" t="s">
        <v>54</v>
      </c>
      <c r="D47" s="17" t="s">
        <v>66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17" t="s">
        <v>77</v>
      </c>
      <c r="B48" s="6">
        <v>246.0</v>
      </c>
      <c r="C48" s="17" t="s">
        <v>54</v>
      </c>
      <c r="D48" s="17" t="s">
        <v>66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17" t="s">
        <v>78</v>
      </c>
      <c r="B49" s="6">
        <v>400.0</v>
      </c>
      <c r="C49" s="17" t="s">
        <v>54</v>
      </c>
      <c r="D49" s="17" t="s">
        <v>66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17"/>
      <c r="B50" s="6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1" t="s">
        <v>79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18" t="s">
        <v>80</v>
      </c>
      <c r="B53" s="5" t="s">
        <v>42</v>
      </c>
      <c r="C53" s="17" t="s">
        <v>81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17" t="s">
        <v>82</v>
      </c>
      <c r="B54" s="6">
        <v>183.0</v>
      </c>
      <c r="C54" s="17" t="s">
        <v>83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17" t="s">
        <v>84</v>
      </c>
      <c r="B55" s="6"/>
      <c r="C55" s="17"/>
      <c r="D55" s="17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17" t="s">
        <v>85</v>
      </c>
      <c r="B56" s="6">
        <v>209.0</v>
      </c>
      <c r="C56" s="17" t="s">
        <v>86</v>
      </c>
      <c r="D56" s="17" t="s">
        <v>87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17" t="s">
        <v>88</v>
      </c>
      <c r="B57" s="2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17" t="s">
        <v>89</v>
      </c>
      <c r="B58" s="2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</sheetData>
  <hyperlinks>
    <hyperlink r:id="rId1" ref="C34"/>
    <hyperlink r:id="rId2" ref="C35"/>
  </hyperlin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58.86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>
      <c r="A3" s="4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9" t="s">
        <v>11</v>
      </c>
      <c r="K3" s="9" t="s">
        <v>13</v>
      </c>
    </row>
    <row r="4">
      <c r="A4" s="11" t="s">
        <v>12</v>
      </c>
      <c r="B4" s="7">
        <v>0.37</v>
      </c>
      <c r="C4" s="7">
        <v>0.47</v>
      </c>
      <c r="D4" s="7">
        <v>0.39</v>
      </c>
      <c r="E4" s="13">
        <v>0.83</v>
      </c>
      <c r="F4" s="7">
        <v>0.04</v>
      </c>
      <c r="G4" s="7">
        <v>2.54</v>
      </c>
      <c r="H4" s="7">
        <v>0.19</v>
      </c>
      <c r="I4" s="7">
        <v>0.6</v>
      </c>
      <c r="J4" s="7">
        <v>33.0</v>
      </c>
      <c r="K4" s="7">
        <v>140.0</v>
      </c>
    </row>
    <row r="5">
      <c r="A5" s="11" t="s">
        <v>14</v>
      </c>
      <c r="B5" s="7">
        <v>0.42</v>
      </c>
      <c r="C5" s="7">
        <v>0.5</v>
      </c>
      <c r="D5" s="7">
        <v>0.32</v>
      </c>
      <c r="E5" s="13">
        <v>0.64</v>
      </c>
      <c r="F5" s="7">
        <v>0.08</v>
      </c>
      <c r="G5" s="7">
        <v>1.78</v>
      </c>
      <c r="H5" s="7">
        <v>0.28</v>
      </c>
      <c r="I5" s="7">
        <v>0.63</v>
      </c>
      <c r="J5" s="7">
        <v>77.0</v>
      </c>
      <c r="K5" s="7">
        <v>250.0</v>
      </c>
    </row>
    <row r="6">
      <c r="A6" s="11" t="s">
        <v>15</v>
      </c>
      <c r="B6" s="7">
        <v>0.5</v>
      </c>
      <c r="C6" s="7">
        <v>0.53</v>
      </c>
      <c r="D6" s="7">
        <v>0.22</v>
      </c>
      <c r="E6" s="13">
        <v>0.42</v>
      </c>
      <c r="F6" s="7">
        <v>0.11</v>
      </c>
      <c r="G6" s="7">
        <v>1.38</v>
      </c>
      <c r="H6" s="7">
        <v>0.38</v>
      </c>
      <c r="I6" s="7">
        <v>0.63</v>
      </c>
      <c r="J6" s="7">
        <v>31.0</v>
      </c>
      <c r="K6" s="7">
        <v>90.0</v>
      </c>
    </row>
    <row r="7">
      <c r="A7" s="11" t="s">
        <v>16</v>
      </c>
      <c r="B7" s="7">
        <v>0.51</v>
      </c>
      <c r="C7" s="7">
        <v>0.66</v>
      </c>
      <c r="D7" s="7">
        <v>0.45</v>
      </c>
      <c r="E7" s="13">
        <v>0.67</v>
      </c>
      <c r="F7" s="7">
        <v>0.15</v>
      </c>
      <c r="G7" s="7">
        <v>2.46</v>
      </c>
      <c r="H7" s="7">
        <v>0.36</v>
      </c>
      <c r="I7" s="7">
        <v>0.83</v>
      </c>
      <c r="J7" s="7">
        <v>16.0</v>
      </c>
      <c r="K7" s="7">
        <v>51.0</v>
      </c>
    </row>
    <row r="8">
      <c r="A8" s="11" t="s">
        <v>17</v>
      </c>
      <c r="B8" s="7">
        <v>1.1</v>
      </c>
      <c r="C8" s="7">
        <v>1.02</v>
      </c>
      <c r="D8" s="7">
        <v>0.49</v>
      </c>
      <c r="E8" s="13">
        <v>0.48</v>
      </c>
      <c r="F8" s="7">
        <v>0.32</v>
      </c>
      <c r="G8" s="7">
        <v>1.94</v>
      </c>
      <c r="H8" s="7">
        <v>0.54</v>
      </c>
      <c r="I8" s="7">
        <v>1.35</v>
      </c>
      <c r="J8" s="7">
        <v>5.0</v>
      </c>
      <c r="K8" s="7">
        <v>15.0</v>
      </c>
    </row>
    <row r="9">
      <c r="A9" s="11" t="s">
        <v>18</v>
      </c>
      <c r="B9" s="7">
        <v>1.2</v>
      </c>
      <c r="C9" s="7">
        <v>1.42</v>
      </c>
      <c r="D9" s="7">
        <v>0.93</v>
      </c>
      <c r="E9" s="13">
        <v>0.66</v>
      </c>
      <c r="F9" s="7">
        <v>0.43</v>
      </c>
      <c r="G9" s="7">
        <v>3.77</v>
      </c>
      <c r="H9" s="7">
        <v>0.61</v>
      </c>
      <c r="I9" s="7">
        <v>2.13</v>
      </c>
      <c r="J9" s="7">
        <v>7.0</v>
      </c>
      <c r="K9" s="7">
        <v>21.0</v>
      </c>
    </row>
    <row r="10">
      <c r="A10" s="11" t="s">
        <v>19</v>
      </c>
      <c r="B10" s="7">
        <v>1.29</v>
      </c>
      <c r="C10" s="7">
        <v>1.39</v>
      </c>
      <c r="D10" s="7">
        <v>0.58</v>
      </c>
      <c r="E10" s="13">
        <v>0.41</v>
      </c>
      <c r="F10" s="7">
        <v>0.54</v>
      </c>
      <c r="G10" s="7">
        <v>7.5</v>
      </c>
      <c r="H10" s="7">
        <v>1.14</v>
      </c>
      <c r="I10" s="7">
        <v>1.5</v>
      </c>
      <c r="J10" s="7">
        <v>77.0</v>
      </c>
      <c r="K10" s="7">
        <v>262.0</v>
      </c>
    </row>
    <row r="11">
      <c r="A11" s="11" t="s">
        <v>20</v>
      </c>
      <c r="B11" s="7">
        <v>2.13</v>
      </c>
      <c r="C11" s="7">
        <v>2.81</v>
      </c>
      <c r="D11" s="7">
        <v>1.61</v>
      </c>
      <c r="E11" s="13">
        <v>0.57</v>
      </c>
      <c r="F11" s="7">
        <v>0.84</v>
      </c>
      <c r="G11" s="7">
        <v>7.4</v>
      </c>
      <c r="H11" s="7">
        <v>1.74</v>
      </c>
      <c r="I11" s="7">
        <v>3.7</v>
      </c>
      <c r="J11" s="7">
        <v>18.0</v>
      </c>
      <c r="K11" s="7">
        <v>53.0</v>
      </c>
    </row>
    <row r="12">
      <c r="A12" s="11" t="s">
        <v>21</v>
      </c>
      <c r="B12" s="7">
        <v>2.55</v>
      </c>
      <c r="C12" s="7">
        <v>2.66</v>
      </c>
      <c r="D12" s="7">
        <v>1.29</v>
      </c>
      <c r="E12" s="13">
        <v>0.48</v>
      </c>
      <c r="F12" s="7">
        <v>0.66</v>
      </c>
      <c r="G12" s="7">
        <v>5.69</v>
      </c>
      <c r="H12" s="7">
        <v>1.64</v>
      </c>
      <c r="I12" s="7">
        <v>3.08</v>
      </c>
      <c r="J12" s="7">
        <v>12.0</v>
      </c>
      <c r="K12" s="7">
        <v>27.0</v>
      </c>
    </row>
    <row r="13">
      <c r="A13" s="11" t="s">
        <v>22</v>
      </c>
      <c r="B13" s="7">
        <v>3.46</v>
      </c>
      <c r="C13" s="7">
        <v>3.39</v>
      </c>
      <c r="D13" s="7">
        <v>1.21</v>
      </c>
      <c r="E13" s="13">
        <v>0.36</v>
      </c>
      <c r="F13" s="7">
        <v>1.3</v>
      </c>
      <c r="G13" s="7">
        <v>6.0</v>
      </c>
      <c r="H13" s="7">
        <v>2.45</v>
      </c>
      <c r="I13" s="7">
        <v>4.05</v>
      </c>
      <c r="J13" s="7">
        <v>19.0</v>
      </c>
      <c r="K13" s="7">
        <v>38.0</v>
      </c>
    </row>
    <row r="14">
      <c r="A14" s="11" t="s">
        <v>23</v>
      </c>
      <c r="B14" s="7">
        <v>3.49</v>
      </c>
      <c r="C14" s="7">
        <v>4.41</v>
      </c>
      <c r="D14" s="7">
        <v>3.62</v>
      </c>
      <c r="E14" s="13">
        <v>0.82</v>
      </c>
      <c r="F14" s="7">
        <v>0.78</v>
      </c>
      <c r="G14" s="7">
        <v>20.86</v>
      </c>
      <c r="H14" s="7">
        <v>1.99</v>
      </c>
      <c r="I14" s="7">
        <v>5.16</v>
      </c>
      <c r="J14" s="7">
        <v>47.0</v>
      </c>
      <c r="K14" s="7">
        <v>148.0</v>
      </c>
    </row>
    <row r="15">
      <c r="A15" s="11" t="s">
        <v>24</v>
      </c>
      <c r="B15" s="7">
        <v>3.65</v>
      </c>
      <c r="C15" s="7">
        <v>4.12</v>
      </c>
      <c r="D15" s="7">
        <v>1.72</v>
      </c>
      <c r="E15" s="13">
        <v>0.42</v>
      </c>
      <c r="F15" s="7">
        <v>1.06</v>
      </c>
      <c r="G15" s="7">
        <v>9.98</v>
      </c>
      <c r="H15" s="7">
        <v>2.77</v>
      </c>
      <c r="I15" s="7">
        <v>5.31</v>
      </c>
      <c r="J15" s="7">
        <v>29.0</v>
      </c>
      <c r="K15" s="7">
        <v>95.0</v>
      </c>
    </row>
    <row r="16">
      <c r="A16" s="11" t="s">
        <v>25</v>
      </c>
      <c r="B16" s="7">
        <v>5.64</v>
      </c>
      <c r="C16" s="7">
        <v>5.32</v>
      </c>
      <c r="D16" s="7">
        <v>1.62</v>
      </c>
      <c r="E16" s="13">
        <v>0.31</v>
      </c>
      <c r="F16" s="7">
        <v>2.1</v>
      </c>
      <c r="G16" s="7">
        <v>7.92</v>
      </c>
      <c r="H16" s="7">
        <v>3.82</v>
      </c>
      <c r="I16" s="7">
        <v>7.14</v>
      </c>
      <c r="J16" s="7">
        <v>3.0</v>
      </c>
      <c r="K16" s="7">
        <v>4.0</v>
      </c>
    </row>
    <row r="17">
      <c r="A17" s="11" t="s">
        <v>26</v>
      </c>
      <c r="B17" s="7">
        <v>5.77</v>
      </c>
      <c r="C17" s="7">
        <v>5.85</v>
      </c>
      <c r="D17" s="7">
        <v>1.63</v>
      </c>
      <c r="E17" s="13">
        <v>0.28</v>
      </c>
      <c r="F17" s="7">
        <v>3.2</v>
      </c>
      <c r="G17" s="7">
        <v>11.86</v>
      </c>
      <c r="H17" s="7">
        <v>4.5</v>
      </c>
      <c r="I17" s="7">
        <v>6.59</v>
      </c>
      <c r="J17" s="7">
        <v>38.0</v>
      </c>
      <c r="K17" s="7">
        <v>130.0</v>
      </c>
    </row>
    <row r="18">
      <c r="A18" s="11" t="s">
        <v>27</v>
      </c>
      <c r="B18" s="7">
        <v>7.8</v>
      </c>
      <c r="C18" s="7">
        <v>14.85</v>
      </c>
      <c r="D18" s="7">
        <v>12.37</v>
      </c>
      <c r="E18" s="13">
        <v>0.83</v>
      </c>
      <c r="F18" s="7">
        <v>5.25</v>
      </c>
      <c r="G18" s="7">
        <v>38.0</v>
      </c>
      <c r="H18" s="7">
        <v>6.76</v>
      </c>
      <c r="I18" s="7">
        <v>20.2</v>
      </c>
      <c r="J18" s="7">
        <v>7.0</v>
      </c>
      <c r="K18" s="7">
        <v>11.0</v>
      </c>
    </row>
    <row r="19">
      <c r="A19" s="11" t="s">
        <v>28</v>
      </c>
      <c r="B19" s="7">
        <v>8.55</v>
      </c>
      <c r="C19" s="7">
        <v>8.86</v>
      </c>
      <c r="D19" s="7">
        <v>2.07</v>
      </c>
      <c r="E19" s="13">
        <v>0.23</v>
      </c>
      <c r="F19" s="7">
        <v>5.33</v>
      </c>
      <c r="G19" s="7">
        <v>16.35</v>
      </c>
      <c r="H19" s="7">
        <v>7.79</v>
      </c>
      <c r="I19" s="7">
        <v>9.58</v>
      </c>
      <c r="J19" s="7">
        <v>22.0</v>
      </c>
      <c r="K19" s="7">
        <v>38.0</v>
      </c>
    </row>
    <row r="20">
      <c r="A20" s="11" t="s">
        <v>29</v>
      </c>
      <c r="B20" s="7">
        <v>9.25</v>
      </c>
      <c r="C20" s="7">
        <v>11.52</v>
      </c>
      <c r="D20" s="7">
        <v>7.37</v>
      </c>
      <c r="E20" s="13">
        <v>0.64</v>
      </c>
      <c r="F20" s="7">
        <v>3.7</v>
      </c>
      <c r="G20" s="7">
        <v>25.0</v>
      </c>
      <c r="H20" s="7">
        <v>7.28</v>
      </c>
      <c r="I20" s="7">
        <v>12.41</v>
      </c>
      <c r="J20" s="7">
        <v>4.0</v>
      </c>
      <c r="K20" s="7">
        <v>8.0</v>
      </c>
    </row>
    <row r="21">
      <c r="A21" s="11" t="s">
        <v>30</v>
      </c>
      <c r="B21" s="7">
        <v>25.58</v>
      </c>
      <c r="C21" s="7">
        <v>27.91</v>
      </c>
      <c r="D21" s="7">
        <v>11.93</v>
      </c>
      <c r="E21" s="13">
        <v>0.43</v>
      </c>
      <c r="F21" s="7">
        <v>10.05</v>
      </c>
      <c r="G21" s="7">
        <v>56.7</v>
      </c>
      <c r="H21" s="7">
        <v>17.61</v>
      </c>
      <c r="I21" s="7">
        <v>33.85</v>
      </c>
      <c r="J21" s="7">
        <v>22.0</v>
      </c>
      <c r="K21" s="7">
        <v>56.0</v>
      </c>
    </row>
    <row r="22">
      <c r="A22" s="11" t="s">
        <v>31</v>
      </c>
      <c r="B22" s="7">
        <v>26.61</v>
      </c>
      <c r="C22" s="7">
        <v>28.73</v>
      </c>
      <c r="D22" s="7">
        <v>12.47</v>
      </c>
      <c r="E22" s="13">
        <v>0.43</v>
      </c>
      <c r="F22" s="7">
        <v>10.74</v>
      </c>
      <c r="G22" s="7" t="s">
        <v>32</v>
      </c>
      <c r="H22" s="7">
        <v>22.26</v>
      </c>
      <c r="I22" s="7">
        <v>31.57</v>
      </c>
      <c r="J22" s="7">
        <v>49.0</v>
      </c>
      <c r="K22" s="7">
        <v>165.0</v>
      </c>
    </row>
    <row r="26">
      <c r="A26" s="14" t="s">
        <v>33</v>
      </c>
      <c r="B26" s="15">
        <f>120*26</f>
        <v>3120</v>
      </c>
      <c r="C26" s="16" t="s">
        <v>34</v>
      </c>
    </row>
    <row r="27">
      <c r="A27" s="14" t="s">
        <v>36</v>
      </c>
      <c r="B27" s="15">
        <f>20*123</f>
        <v>2460</v>
      </c>
      <c r="C27" s="16" t="s">
        <v>34</v>
      </c>
    </row>
    <row r="28">
      <c r="A28" s="14" t="s">
        <v>37</v>
      </c>
      <c r="B28" s="15">
        <f>20*56</f>
        <v>1120</v>
      </c>
      <c r="C28" s="16" t="s">
        <v>34</v>
      </c>
    </row>
    <row r="29">
      <c r="A29" s="14" t="s">
        <v>39</v>
      </c>
      <c r="B29" s="15">
        <f>7/60*24*183</f>
        <v>512.4</v>
      </c>
      <c r="C29" s="16" t="s">
        <v>34</v>
      </c>
    </row>
    <row r="30">
      <c r="A30" s="14" t="s">
        <v>41</v>
      </c>
      <c r="B30" s="15">
        <f>120*3.65</f>
        <v>438</v>
      </c>
      <c r="C30" s="16" t="s">
        <v>34</v>
      </c>
    </row>
    <row r="31">
      <c r="A31" s="14" t="s">
        <v>46</v>
      </c>
      <c r="B31" s="15">
        <f>209</f>
        <v>209</v>
      </c>
      <c r="C31" s="16" t="s">
        <v>34</v>
      </c>
    </row>
    <row r="32">
      <c r="A32" s="14" t="s">
        <v>51</v>
      </c>
      <c r="B32" s="16">
        <v>180.0</v>
      </c>
      <c r="C32" s="16" t="s">
        <v>34</v>
      </c>
    </row>
    <row r="33">
      <c r="A33" s="14" t="s">
        <v>52</v>
      </c>
      <c r="B33" s="15">
        <f>0.08*4*209</f>
        <v>66.88</v>
      </c>
      <c r="C33" s="16" t="s">
        <v>34</v>
      </c>
    </row>
    <row r="34">
      <c r="A34" s="14" t="s">
        <v>57</v>
      </c>
      <c r="B34" s="15">
        <f>8*30/1000*209</f>
        <v>50.16</v>
      </c>
      <c r="C34" s="16" t="s">
        <v>34</v>
      </c>
    </row>
    <row r="35">
      <c r="A35" s="14" t="s">
        <v>58</v>
      </c>
      <c r="B35" s="15">
        <f>5/1000*209</f>
        <v>1.045</v>
      </c>
      <c r="C35" s="16" t="s">
        <v>34</v>
      </c>
    </row>
  </sheetData>
  <drawing r:id="rId1"/>
</worksheet>
</file>