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ole\Documents\Käärmelahti23-24\"/>
    </mc:Choice>
  </mc:AlternateContent>
  <xr:revisionPtr revIDLastSave="0" documentId="13_ncr:1_{42BF551E-95D0-46D8-8292-CA8E47F2ED43}" xr6:coauthVersionLast="47" xr6:coauthVersionMax="47" xr10:uidLastSave="{00000000-0000-0000-0000-000000000000}"/>
  <bookViews>
    <workbookView xWindow="-108" yWindow="-108" windowWidth="23256" windowHeight="12576" tabRatio="311" xr2:uid="{00000000-000D-0000-FFFF-FFFF00000000}"/>
  </bookViews>
  <sheets>
    <sheet name="Liite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2" l="1"/>
  <c r="H4" i="2" l="1"/>
  <c r="M4" i="2" s="1"/>
  <c r="L4" i="2"/>
  <c r="H5" i="2"/>
  <c r="L5" i="2"/>
  <c r="H6" i="2"/>
  <c r="M6" i="2" s="1"/>
  <c r="L6" i="2"/>
  <c r="H7" i="2"/>
  <c r="L7" i="2"/>
  <c r="H8" i="2"/>
  <c r="L8" i="2"/>
  <c r="H9" i="2"/>
  <c r="L9" i="2"/>
  <c r="H10" i="2"/>
  <c r="L10" i="2"/>
  <c r="H11" i="2"/>
  <c r="L11" i="2"/>
  <c r="H12" i="2"/>
  <c r="M12" i="2" s="1"/>
  <c r="H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B20" i="2"/>
  <c r="C20" i="2"/>
  <c r="D20" i="2"/>
  <c r="E20" i="2"/>
  <c r="F20" i="2"/>
  <c r="G20" i="2"/>
  <c r="I20" i="2"/>
  <c r="J20" i="2"/>
  <c r="K20" i="2"/>
  <c r="B21" i="2"/>
  <c r="I21" i="2"/>
  <c r="L21" i="2" s="1"/>
  <c r="H22" i="2"/>
  <c r="M22" i="2" s="1"/>
  <c r="L22" i="2"/>
  <c r="H23" i="2"/>
  <c r="L23" i="2"/>
  <c r="H24" i="2"/>
  <c r="M24" i="2" s="1"/>
  <c r="L24" i="2"/>
  <c r="H25" i="2"/>
  <c r="L25" i="2"/>
  <c r="M25" i="2" s="1"/>
  <c r="H26" i="2"/>
  <c r="M26" i="2" s="1"/>
  <c r="L26" i="2"/>
  <c r="H27" i="2"/>
  <c r="L27" i="2"/>
  <c r="H28" i="2"/>
  <c r="L28" i="2"/>
  <c r="H29" i="2"/>
  <c r="L29" i="2"/>
  <c r="H30" i="2"/>
  <c r="L30" i="2"/>
  <c r="H31" i="2"/>
  <c r="L31" i="2"/>
  <c r="H32" i="2"/>
  <c r="L32" i="2"/>
  <c r="H33" i="2"/>
  <c r="L33" i="2"/>
  <c r="H34" i="2"/>
  <c r="L34" i="2"/>
  <c r="L35" i="2"/>
  <c r="M35" i="2" s="1"/>
  <c r="H36" i="2"/>
  <c r="L36" i="2"/>
  <c r="B37" i="2"/>
  <c r="L37" i="2"/>
  <c r="B38" i="2"/>
  <c r="C38" i="2"/>
  <c r="D38" i="2"/>
  <c r="E38" i="2"/>
  <c r="F38" i="2"/>
  <c r="G38" i="2"/>
  <c r="I38" i="2"/>
  <c r="J38" i="2"/>
  <c r="K38" i="2"/>
  <c r="H40" i="2"/>
  <c r="L40" i="2"/>
  <c r="L41" i="2"/>
  <c r="M41" i="2" s="1"/>
  <c r="H42" i="2"/>
  <c r="L42" i="2"/>
  <c r="L43" i="2"/>
  <c r="M43" i="2" s="1"/>
  <c r="B45" i="2"/>
  <c r="C45" i="2"/>
  <c r="D45" i="2"/>
  <c r="E45" i="2"/>
  <c r="F45" i="2"/>
  <c r="G45" i="2"/>
  <c r="I45" i="2"/>
  <c r="J45" i="2"/>
  <c r="K45" i="2"/>
  <c r="M46" i="2"/>
  <c r="H47" i="2"/>
  <c r="L47" i="2"/>
  <c r="M48" i="2"/>
  <c r="M49" i="2"/>
  <c r="M50" i="2"/>
  <c r="M36" i="2" l="1"/>
  <c r="M33" i="2"/>
  <c r="M27" i="2"/>
  <c r="M47" i="2"/>
  <c r="M40" i="2"/>
  <c r="M34" i="2"/>
  <c r="M28" i="2"/>
  <c r="M30" i="2"/>
  <c r="M11" i="2"/>
  <c r="M9" i="2"/>
  <c r="M7" i="2"/>
  <c r="L38" i="2"/>
  <c r="H38" i="2"/>
  <c r="H21" i="2"/>
  <c r="H45" i="2"/>
  <c r="M42" i="2"/>
  <c r="M29" i="2"/>
  <c r="M10" i="2"/>
  <c r="M21" i="2"/>
  <c r="L20" i="2"/>
  <c r="M8" i="2"/>
  <c r="M5" i="2"/>
  <c r="L45" i="2"/>
  <c r="M31" i="2"/>
  <c r="M23" i="2"/>
  <c r="M32" i="2"/>
  <c r="H20" i="2"/>
  <c r="H37" i="2"/>
  <c r="M37" i="2" s="1"/>
  <c r="M38" i="2" l="1"/>
  <c r="M20" i="2"/>
  <c r="M39" i="2"/>
  <c r="M45" i="2"/>
</calcChain>
</file>

<file path=xl/sharedStrings.xml><?xml version="1.0" encoding="utf-8"?>
<sst xmlns="http://schemas.openxmlformats.org/spreadsheetml/2006/main" count="60" uniqueCount="35">
  <si>
    <t>AINE</t>
  </si>
  <si>
    <t>1-6 YHTEENSÄ</t>
  </si>
  <si>
    <t>7-9 YHTEENSÄ</t>
  </si>
  <si>
    <t>1-9 YHTEENSÄ</t>
  </si>
  <si>
    <t>Äidinkieli ja kirjallisuus</t>
  </si>
  <si>
    <t>VN min</t>
  </si>
  <si>
    <t>A1-kieli</t>
  </si>
  <si>
    <t>B1-kieli</t>
  </si>
  <si>
    <t>Matematiikka</t>
  </si>
  <si>
    <t>Ympäristöoppi</t>
  </si>
  <si>
    <t>Biologia ja maantieto</t>
  </si>
  <si>
    <t>Fysiikka ja kemia</t>
  </si>
  <si>
    <t>Terveystieto</t>
  </si>
  <si>
    <t>Ympäristö ja luonnontietoaineet yhteensä</t>
  </si>
  <si>
    <t>Uskonto/Elämänkatsomustieto</t>
  </si>
  <si>
    <t>Historia ja yhteiskuntaoppi</t>
  </si>
  <si>
    <t>Musiikki</t>
  </si>
  <si>
    <t>Kuvataide</t>
  </si>
  <si>
    <t>Käsityö</t>
  </si>
  <si>
    <t>Liikunta</t>
  </si>
  <si>
    <t>Kotitalous</t>
  </si>
  <si>
    <t>Taide- ja taitoaineiden valinnaiset</t>
  </si>
  <si>
    <t>Taide- ja taitoaineet yhteensä</t>
  </si>
  <si>
    <t>Oppilaanohjaus</t>
  </si>
  <si>
    <t>Valinnaiset aineet</t>
  </si>
  <si>
    <t>Oppilaan viikkotuntimäärä</t>
  </si>
  <si>
    <t>Vapaaehtoinen A2-kieli</t>
  </si>
  <si>
    <t>Vapaaehtoinen B2-kieli</t>
  </si>
  <si>
    <t>(2)</t>
  </si>
  <si>
    <t>Koulun päätös</t>
  </si>
  <si>
    <t>Kuopion lisätunnit</t>
  </si>
  <si>
    <t>sis. val.aineisiin; pl. A1+B2</t>
  </si>
  <si>
    <t>tata 1-2, monial., A1, muu</t>
  </si>
  <si>
    <t>OPS 2016</t>
  </si>
  <si>
    <t>KÄÄRMELAHDEN KOULUN TUNTIJAKO 1.8.2021 ALKAEN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</si>
</sst>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charset val="1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CCC1DA"/>
        <bgColor rgb="FFBFBFBF"/>
      </patternFill>
    </fill>
    <fill>
      <patternFill patternType="solid">
        <fgColor rgb="FFD7E4BD"/>
        <bgColor rgb="FFCCC1DA"/>
      </patternFill>
    </fill>
    <fill>
      <patternFill patternType="solid">
        <fgColor rgb="FFBFBFBF"/>
        <bgColor rgb="FFCCC1DA"/>
      </patternFill>
    </fill>
    <fill>
      <patternFill patternType="solid">
        <fgColor rgb="FF92D050"/>
        <bgColor rgb="FFBFBFBF"/>
      </patternFill>
    </fill>
    <fill>
      <patternFill patternType="solid">
        <fgColor rgb="FFFAC090"/>
        <bgColor rgb="FFCCC1DA"/>
      </patternFill>
    </fill>
    <fill>
      <patternFill patternType="solid">
        <fgColor rgb="FF92D050"/>
        <bgColor rgb="FFCCC1DA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indexed="64"/>
      </patternFill>
    </fill>
    <fill>
      <patternFill patternType="solid">
        <fgColor theme="6"/>
        <bgColor rgb="FFCCC1DA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4" borderId="10" xfId="0" applyFont="1" applyFill="1" applyBorder="1" applyAlignment="1"/>
    <xf numFmtId="0" fontId="3" fillId="4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4" borderId="10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 applyAlignment="1"/>
    <xf numFmtId="0" fontId="1" fillId="0" borderId="18" xfId="0" applyFont="1" applyBorder="1" applyAlignment="1" applyProtection="1">
      <alignment horizontal="center"/>
      <protection locked="0"/>
    </xf>
    <xf numFmtId="0" fontId="3" fillId="4" borderId="19" xfId="0" applyFont="1" applyFill="1" applyBorder="1" applyAlignment="1"/>
    <xf numFmtId="0" fontId="3" fillId="7" borderId="19" xfId="0" applyFont="1" applyFill="1" applyBorder="1" applyAlignment="1">
      <alignment horizontal="center"/>
    </xf>
    <xf numFmtId="0" fontId="5" fillId="4" borderId="19" xfId="0" applyFont="1" applyFill="1" applyBorder="1" applyAlignment="1"/>
    <xf numFmtId="0" fontId="1" fillId="3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1" fillId="0" borderId="24" xfId="0" applyFont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3" fillId="4" borderId="25" xfId="0" applyFont="1" applyFill="1" applyBorder="1" applyAlignment="1"/>
    <xf numFmtId="0" fontId="3" fillId="7" borderId="25" xfId="0" applyFont="1" applyFill="1" applyBorder="1" applyAlignment="1">
      <alignment horizontal="center"/>
    </xf>
    <xf numFmtId="0" fontId="5" fillId="4" borderId="25" xfId="0" applyFont="1" applyFill="1" applyBorder="1" applyAlignment="1"/>
    <xf numFmtId="0" fontId="1" fillId="3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2" fillId="4" borderId="27" xfId="0" applyFont="1" applyFill="1" applyBorder="1" applyAlignment="1"/>
    <xf numFmtId="0" fontId="0" fillId="0" borderId="24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 vertical="center"/>
    </xf>
    <xf numFmtId="0" fontId="3" fillId="4" borderId="29" xfId="0" applyFont="1" applyFill="1" applyBorder="1" applyAlignment="1"/>
    <xf numFmtId="0" fontId="6" fillId="4" borderId="29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/>
    </xf>
    <xf numFmtId="0" fontId="5" fillId="4" borderId="29" xfId="0" applyFont="1" applyFill="1" applyBorder="1" applyAlignment="1"/>
    <xf numFmtId="0" fontId="1" fillId="3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4" borderId="32" xfId="0" applyFont="1" applyFill="1" applyBorder="1" applyAlignment="1"/>
    <xf numFmtId="0" fontId="1" fillId="6" borderId="20" xfId="0" applyFont="1" applyFill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6" fillId="8" borderId="35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3" fillId="0" borderId="38" xfId="0" applyFont="1" applyBorder="1"/>
    <xf numFmtId="0" fontId="5" fillId="4" borderId="39" xfId="0" applyFont="1" applyFill="1" applyBorder="1" applyAlignment="1">
      <alignment horizontal="right"/>
    </xf>
    <xf numFmtId="0" fontId="3" fillId="6" borderId="38" xfId="0" applyFont="1" applyFill="1" applyBorder="1"/>
    <xf numFmtId="0" fontId="5" fillId="4" borderId="40" xfId="0" applyFont="1" applyFill="1" applyBorder="1" applyAlignment="1">
      <alignment horizontal="right"/>
    </xf>
    <xf numFmtId="0" fontId="3" fillId="6" borderId="40" xfId="0" applyFont="1" applyFill="1" applyBorder="1"/>
    <xf numFmtId="0" fontId="5" fillId="8" borderId="39" xfId="0" applyFont="1" applyFill="1" applyBorder="1" applyAlignment="1">
      <alignment horizontal="right" wrapText="1"/>
    </xf>
    <xf numFmtId="0" fontId="3" fillId="0" borderId="38" xfId="0" applyFont="1" applyBorder="1" applyAlignment="1">
      <alignment horizontal="left"/>
    </xf>
    <xf numFmtId="0" fontId="7" fillId="0" borderId="38" xfId="0" applyFont="1" applyBorder="1" applyAlignment="1">
      <alignment wrapText="1"/>
    </xf>
    <xf numFmtId="0" fontId="5" fillId="4" borderId="39" xfId="0" applyFont="1" applyFill="1" applyBorder="1" applyAlignment="1">
      <alignment horizontal="right" wrapText="1"/>
    </xf>
    <xf numFmtId="0" fontId="3" fillId="7" borderId="38" xfId="0" applyFont="1" applyFill="1" applyBorder="1" applyAlignment="1">
      <alignment horizontal="left"/>
    </xf>
    <xf numFmtId="0" fontId="3" fillId="7" borderId="39" xfId="0" applyFont="1" applyFill="1" applyBorder="1" applyAlignment="1">
      <alignment horizontal="right"/>
    </xf>
    <xf numFmtId="0" fontId="1" fillId="3" borderId="38" xfId="0" applyFont="1" applyFill="1" applyBorder="1"/>
    <xf numFmtId="0" fontId="9" fillId="4" borderId="39" xfId="0" applyFont="1" applyFill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6" borderId="1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4" borderId="9" xfId="0" applyFont="1" applyFill="1" applyBorder="1" applyAlignment="1"/>
    <xf numFmtId="0" fontId="3" fillId="4" borderId="11" xfId="0" applyFont="1" applyFill="1" applyBorder="1" applyAlignment="1"/>
    <xf numFmtId="0" fontId="3" fillId="7" borderId="9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5" fillId="4" borderId="9" xfId="0" applyFont="1" applyFill="1" applyBorder="1" applyAlignment="1"/>
    <xf numFmtId="0" fontId="5" fillId="4" borderId="11" xfId="0" applyFont="1" applyFill="1" applyBorder="1" applyAlignment="1"/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/>
    <xf numFmtId="0" fontId="0" fillId="0" borderId="8" xfId="0" applyBorder="1" applyAlignment="1">
      <alignment horizontal="center"/>
    </xf>
    <xf numFmtId="0" fontId="5" fillId="4" borderId="45" xfId="0" applyFont="1" applyFill="1" applyBorder="1" applyAlignment="1">
      <alignment horizontal="right"/>
    </xf>
    <xf numFmtId="0" fontId="5" fillId="4" borderId="4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1" fillId="0" borderId="47" xfId="0" applyFont="1" applyBorder="1"/>
    <xf numFmtId="0" fontId="13" fillId="0" borderId="48" xfId="0" applyFont="1" applyBorder="1" applyAlignment="1">
      <alignment horizontal="center"/>
    </xf>
    <xf numFmtId="0" fontId="12" fillId="4" borderId="45" xfId="0" applyFont="1" applyFill="1" applyBorder="1" applyAlignment="1">
      <alignment horizontal="right"/>
    </xf>
    <xf numFmtId="0" fontId="12" fillId="4" borderId="46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49" fontId="17" fillId="4" borderId="4" xfId="0" applyNumberFormat="1" applyFont="1" applyFill="1" applyBorder="1" applyAlignment="1"/>
    <xf numFmtId="49" fontId="17" fillId="4" borderId="22" xfId="0" applyNumberFormat="1" applyFont="1" applyFill="1" applyBorder="1" applyAlignment="1"/>
    <xf numFmtId="0" fontId="3" fillId="12" borderId="53" xfId="0" applyFont="1" applyFill="1" applyBorder="1" applyAlignment="1">
      <alignment horizontal="left"/>
    </xf>
    <xf numFmtId="0" fontId="15" fillId="9" borderId="7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49" fontId="16" fillId="11" borderId="5" xfId="0" applyNumberFormat="1" applyFont="1" applyFill="1" applyBorder="1" applyAlignment="1">
      <alignment horizontal="center"/>
    </xf>
    <xf numFmtId="49" fontId="16" fillId="11" borderId="21" xfId="0" applyNumberFormat="1" applyFont="1" applyFill="1" applyBorder="1" applyAlignment="1">
      <alignment horizontal="center"/>
    </xf>
    <xf numFmtId="49" fontId="16" fillId="11" borderId="7" xfId="0" applyNumberFormat="1" applyFont="1" applyFill="1" applyBorder="1" applyAlignment="1">
      <alignment horizontal="center"/>
    </xf>
    <xf numFmtId="49" fontId="16" fillId="11" borderId="18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8" fillId="0" borderId="24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9" fillId="9" borderId="7" xfId="0" applyFont="1" applyFill="1" applyBorder="1" applyAlignment="1" applyProtection="1">
      <alignment horizontal="center"/>
      <protection locked="0"/>
    </xf>
    <xf numFmtId="0" fontId="1" fillId="13" borderId="8" xfId="0" applyFont="1" applyFill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1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8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8" fillId="6" borderId="1" xfId="0" applyFont="1" applyFill="1" applyBorder="1" applyAlignment="1" applyProtection="1">
      <alignment horizontal="center"/>
      <protection locked="0"/>
    </xf>
    <xf numFmtId="0" fontId="18" fillId="6" borderId="20" xfId="0" applyFont="1" applyFill="1" applyBorder="1" applyAlignment="1" applyProtection="1">
      <alignment horizontal="center"/>
      <protection locked="0"/>
    </xf>
    <xf numFmtId="0" fontId="19" fillId="13" borderId="7" xfId="0" applyFont="1" applyFill="1" applyBorder="1" applyAlignment="1" applyProtection="1">
      <alignment horizontal="center"/>
      <protection locked="0"/>
    </xf>
    <xf numFmtId="0" fontId="15" fillId="13" borderId="7" xfId="0" applyFont="1" applyFill="1" applyBorder="1" applyAlignment="1">
      <alignment horizontal="center"/>
    </xf>
    <xf numFmtId="0" fontId="3" fillId="6" borderId="38" xfId="0" applyFont="1" applyFill="1" applyBorder="1" applyAlignment="1">
      <alignment vertical="center" wrapText="1"/>
    </xf>
    <xf numFmtId="0" fontId="0" fillId="3" borderId="14" xfId="0" applyFont="1" applyFill="1" applyBorder="1" applyAlignment="1" applyProtection="1">
      <alignment horizontal="center"/>
    </xf>
    <xf numFmtId="0" fontId="0" fillId="3" borderId="15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3" borderId="23" xfId="0" applyFont="1" applyFill="1" applyBorder="1" applyAlignment="1" applyProtection="1">
      <alignment horizontal="center"/>
    </xf>
    <xf numFmtId="0" fontId="0" fillId="3" borderId="17" xfId="0" applyFont="1" applyFill="1" applyBorder="1" applyAlignment="1" applyProtection="1">
      <alignment horizontal="center"/>
    </xf>
    <xf numFmtId="0" fontId="0" fillId="0" borderId="0" xfId="0" applyFont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20" fillId="12" borderId="51" xfId="0" applyFont="1" applyFill="1" applyBorder="1" applyAlignment="1"/>
    <xf numFmtId="0" fontId="20" fillId="12" borderId="55" xfId="0" applyFont="1" applyFill="1" applyBorder="1" applyAlignment="1"/>
    <xf numFmtId="0" fontId="20" fillId="12" borderId="56" xfId="0" applyFont="1" applyFill="1" applyBorder="1" applyAlignment="1"/>
    <xf numFmtId="0" fontId="20" fillId="12" borderId="50" xfId="0" applyFont="1" applyFill="1" applyBorder="1" applyAlignment="1"/>
    <xf numFmtId="0" fontId="20" fillId="12" borderId="52" xfId="0" applyFont="1" applyFill="1" applyBorder="1" applyAlignment="1"/>
    <xf numFmtId="0" fontId="13" fillId="12" borderId="56" xfId="0" applyFont="1" applyFill="1" applyBorder="1" applyAlignment="1">
      <alignment horizontal="center"/>
    </xf>
    <xf numFmtId="0" fontId="13" fillId="12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3" borderId="37" xfId="0" applyFont="1" applyFill="1" applyBorder="1" applyProtection="1"/>
    <xf numFmtId="0" fontId="0" fillId="13" borderId="9" xfId="0" applyFill="1" applyBorder="1"/>
    <xf numFmtId="0" fontId="0" fillId="10" borderId="10" xfId="0" applyFill="1" applyBorder="1"/>
    <xf numFmtId="0" fontId="0" fillId="0" borderId="10" xfId="0" applyBorder="1"/>
    <xf numFmtId="0" fontId="0" fillId="11" borderId="10" xfId="0" applyFill="1" applyBorder="1"/>
    <xf numFmtId="0" fontId="0" fillId="9" borderId="17" xfId="0" applyFill="1" applyBorder="1"/>
    <xf numFmtId="0" fontId="0" fillId="9" borderId="49" xfId="0" applyFill="1" applyBorder="1"/>
    <xf numFmtId="0" fontId="0" fillId="9" borderId="23" xfId="0" applyFill="1" applyBorder="1"/>
    <xf numFmtId="0" fontId="0" fillId="13" borderId="11" xfId="0" applyFill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21" fillId="0" borderId="7" xfId="0" applyFont="1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/>
      <protection locked="0"/>
    </xf>
    <xf numFmtId="0" fontId="15" fillId="14" borderId="54" xfId="0" applyFont="1" applyFill="1" applyBorder="1" applyAlignment="1"/>
    <xf numFmtId="0" fontId="15" fillId="14" borderId="51" xfId="0" applyFont="1" applyFill="1" applyBorder="1" applyAlignment="1"/>
    <xf numFmtId="0" fontId="1" fillId="9" borderId="7" xfId="0" applyFont="1" applyFill="1" applyBorder="1" applyAlignment="1" applyProtection="1">
      <alignment horizontal="center"/>
      <protection locked="0"/>
    </xf>
    <xf numFmtId="0" fontId="18" fillId="9" borderId="7" xfId="0" applyFont="1" applyFill="1" applyBorder="1" applyAlignment="1" applyProtection="1">
      <alignment horizontal="center"/>
      <protection locked="0"/>
    </xf>
    <xf numFmtId="0" fontId="1" fillId="13" borderId="7" xfId="0" applyFont="1" applyFill="1" applyBorder="1" applyAlignment="1" applyProtection="1">
      <alignment horizontal="center"/>
      <protection locked="0"/>
    </xf>
    <xf numFmtId="0" fontId="21" fillId="9" borderId="7" xfId="0" applyFont="1" applyFill="1" applyBorder="1" applyAlignment="1" applyProtection="1">
      <alignment horizontal="center"/>
      <protection locked="0"/>
    </xf>
    <xf numFmtId="0" fontId="22" fillId="14" borderId="51" xfId="0" applyFont="1" applyFill="1" applyBorder="1" applyAlignment="1"/>
    <xf numFmtId="0" fontId="5" fillId="4" borderId="1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1D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AC090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zoomScale="90" zoomScaleNormal="90" workbookViewId="0">
      <selection sqref="A1:M1"/>
    </sheetView>
  </sheetViews>
  <sheetFormatPr defaultColWidth="8.5546875" defaultRowHeight="14.4" x14ac:dyDescent="0.3"/>
  <cols>
    <col min="1" max="1" width="20.6640625" customWidth="1"/>
    <col min="2" max="12" width="7.6640625" customWidth="1"/>
    <col min="13" max="13" width="12.109375" customWidth="1"/>
  </cols>
  <sheetData>
    <row r="1" spans="1:13" ht="18" x14ac:dyDescent="0.35">
      <c r="A1" s="210" t="s">
        <v>34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2"/>
    </row>
    <row r="2" spans="1:13" ht="18.600000000000001" thickBot="1" x14ac:dyDescent="0.4">
      <c r="A2" s="213" t="s">
        <v>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/>
    </row>
    <row r="3" spans="1:13" s="162" customFormat="1" ht="21" thickBot="1" x14ac:dyDescent="0.35">
      <c r="A3" s="181" t="s">
        <v>0</v>
      </c>
      <c r="B3" s="157">
        <v>1</v>
      </c>
      <c r="C3" s="158">
        <v>2</v>
      </c>
      <c r="D3" s="158">
        <v>3</v>
      </c>
      <c r="E3" s="158">
        <v>4</v>
      </c>
      <c r="F3" s="158">
        <v>5</v>
      </c>
      <c r="G3" s="159">
        <v>6</v>
      </c>
      <c r="H3" s="163" t="s">
        <v>1</v>
      </c>
      <c r="I3" s="160">
        <v>7</v>
      </c>
      <c r="J3" s="158">
        <v>8</v>
      </c>
      <c r="K3" s="161">
        <v>9</v>
      </c>
      <c r="L3" s="163" t="s">
        <v>2</v>
      </c>
      <c r="M3" s="164" t="s">
        <v>3</v>
      </c>
    </row>
    <row r="4" spans="1:13" x14ac:dyDescent="0.3">
      <c r="A4" s="56" t="s">
        <v>4</v>
      </c>
      <c r="B4" s="191">
        <v>7</v>
      </c>
      <c r="C4" s="190">
        <v>7</v>
      </c>
      <c r="D4" s="3">
        <v>5</v>
      </c>
      <c r="E4" s="3">
        <v>5</v>
      </c>
      <c r="F4" s="190">
        <v>4</v>
      </c>
      <c r="G4" s="70">
        <v>4</v>
      </c>
      <c r="H4" s="32">
        <f>SUM(B4:G4)</f>
        <v>32</v>
      </c>
      <c r="I4" s="22">
        <v>3</v>
      </c>
      <c r="J4" s="95">
        <v>4</v>
      </c>
      <c r="K4" s="96">
        <v>3</v>
      </c>
      <c r="L4" s="32">
        <f>SUM(I4:K4)</f>
        <v>10</v>
      </c>
      <c r="M4" s="46">
        <f>H4+L4</f>
        <v>42</v>
      </c>
    </row>
    <row r="5" spans="1:13" ht="15" thickBot="1" x14ac:dyDescent="0.35">
      <c r="A5" s="57" t="s">
        <v>5</v>
      </c>
      <c r="B5" s="216">
        <v>14</v>
      </c>
      <c r="C5" s="208"/>
      <c r="D5" s="208">
        <v>18</v>
      </c>
      <c r="E5" s="208"/>
      <c r="F5" s="208"/>
      <c r="G5" s="217"/>
      <c r="H5" s="33">
        <f>SUM(B5:G5)</f>
        <v>32</v>
      </c>
      <c r="I5" s="207">
        <v>10</v>
      </c>
      <c r="J5" s="208"/>
      <c r="K5" s="209"/>
      <c r="L5" s="33">
        <f>SUM(I5)</f>
        <v>10</v>
      </c>
      <c r="M5" s="47">
        <f>SUM(H5,L5)</f>
        <v>42</v>
      </c>
    </row>
    <row r="6" spans="1:13" x14ac:dyDescent="0.3">
      <c r="A6" s="56" t="s">
        <v>6</v>
      </c>
      <c r="B6" s="192">
        <v>1</v>
      </c>
      <c r="C6" s="193">
        <v>1</v>
      </c>
      <c r="D6" s="190">
        <v>2</v>
      </c>
      <c r="E6" s="190">
        <v>2</v>
      </c>
      <c r="F6" s="190">
        <v>3</v>
      </c>
      <c r="G6" s="194">
        <v>2</v>
      </c>
      <c r="H6" s="32">
        <f>SUM(D6:G6)</f>
        <v>9</v>
      </c>
      <c r="I6" s="22">
        <v>2</v>
      </c>
      <c r="J6" s="3">
        <v>2</v>
      </c>
      <c r="K6" s="16">
        <v>3</v>
      </c>
      <c r="L6" s="32">
        <f>SUM(I6:K6)</f>
        <v>7</v>
      </c>
      <c r="M6" s="46">
        <f>H6+L6</f>
        <v>16</v>
      </c>
    </row>
    <row r="7" spans="1:13" ht="15" thickBot="1" x14ac:dyDescent="0.35">
      <c r="A7" s="57" t="s">
        <v>5</v>
      </c>
      <c r="B7" s="172"/>
      <c r="C7" s="173"/>
      <c r="D7" s="208">
        <v>9</v>
      </c>
      <c r="E7" s="208"/>
      <c r="F7" s="208"/>
      <c r="G7" s="217"/>
      <c r="H7" s="33">
        <f>SUM(D7)</f>
        <v>9</v>
      </c>
      <c r="I7" s="207">
        <v>7</v>
      </c>
      <c r="J7" s="208"/>
      <c r="K7" s="209"/>
      <c r="L7" s="33">
        <f>SUM(I7)</f>
        <v>7</v>
      </c>
      <c r="M7" s="47">
        <f t="shared" ref="M7:M13" si="0">SUM(H7,L7)</f>
        <v>16</v>
      </c>
    </row>
    <row r="8" spans="1:13" x14ac:dyDescent="0.3">
      <c r="A8" s="56" t="s">
        <v>7</v>
      </c>
      <c r="B8" s="143"/>
      <c r="C8" s="144"/>
      <c r="D8" s="144"/>
      <c r="E8" s="144"/>
      <c r="F8" s="144"/>
      <c r="G8" s="70">
        <v>2</v>
      </c>
      <c r="H8" s="32">
        <f>G8</f>
        <v>2</v>
      </c>
      <c r="I8" s="22">
        <v>2</v>
      </c>
      <c r="J8" s="3">
        <v>1</v>
      </c>
      <c r="K8" s="16">
        <v>1</v>
      </c>
      <c r="L8" s="32">
        <f>SUM(I8:K8)</f>
        <v>4</v>
      </c>
      <c r="M8" s="46">
        <f t="shared" si="0"/>
        <v>6</v>
      </c>
    </row>
    <row r="9" spans="1:13" ht="15" thickBot="1" x14ac:dyDescent="0.35">
      <c r="A9" s="57" t="s">
        <v>5</v>
      </c>
      <c r="B9" s="172"/>
      <c r="C9" s="173"/>
      <c r="D9" s="173"/>
      <c r="E9" s="173"/>
      <c r="F9" s="173"/>
      <c r="G9" s="174">
        <v>2</v>
      </c>
      <c r="H9" s="33">
        <f>SUM(G9)</f>
        <v>2</v>
      </c>
      <c r="I9" s="207">
        <v>4</v>
      </c>
      <c r="J9" s="208"/>
      <c r="K9" s="209"/>
      <c r="L9" s="33">
        <f>SUM(I9)</f>
        <v>4</v>
      </c>
      <c r="M9" s="47">
        <f t="shared" si="0"/>
        <v>6</v>
      </c>
    </row>
    <row r="10" spans="1:13" x14ac:dyDescent="0.3">
      <c r="A10" s="56" t="s">
        <v>8</v>
      </c>
      <c r="B10" s="203">
        <v>4</v>
      </c>
      <c r="C10" s="203">
        <v>4</v>
      </c>
      <c r="D10" s="203">
        <v>4</v>
      </c>
      <c r="E10" s="3">
        <v>4</v>
      </c>
      <c r="F10" s="3">
        <v>4</v>
      </c>
      <c r="G10" s="70">
        <v>4</v>
      </c>
      <c r="H10" s="32">
        <f>SUM(B10:G10)</f>
        <v>24</v>
      </c>
      <c r="I10" s="118">
        <v>3</v>
      </c>
      <c r="J10" s="119">
        <v>4</v>
      </c>
      <c r="K10" s="16">
        <v>4</v>
      </c>
      <c r="L10" s="32">
        <f>SUM(I10:K10)</f>
        <v>11</v>
      </c>
      <c r="M10" s="46">
        <f t="shared" si="0"/>
        <v>35</v>
      </c>
    </row>
    <row r="11" spans="1:13" ht="15" thickBot="1" x14ac:dyDescent="0.35">
      <c r="A11" s="57" t="s">
        <v>5</v>
      </c>
      <c r="B11" s="216">
        <v>6</v>
      </c>
      <c r="C11" s="208"/>
      <c r="D11" s="208">
        <v>15</v>
      </c>
      <c r="E11" s="208"/>
      <c r="F11" s="208"/>
      <c r="G11" s="217"/>
      <c r="H11" s="33">
        <f>SUM(B11:G11)</f>
        <v>21</v>
      </c>
      <c r="I11" s="207">
        <v>11</v>
      </c>
      <c r="J11" s="208"/>
      <c r="K11" s="209"/>
      <c r="L11" s="33">
        <f>SUM(I11)</f>
        <v>11</v>
      </c>
      <c r="M11" s="47">
        <f t="shared" si="0"/>
        <v>32</v>
      </c>
    </row>
    <row r="12" spans="1:13" x14ac:dyDescent="0.3">
      <c r="A12" s="58" t="s">
        <v>9</v>
      </c>
      <c r="B12" s="145">
        <v>2</v>
      </c>
      <c r="C12" s="146">
        <v>2</v>
      </c>
      <c r="D12" s="146">
        <v>2</v>
      </c>
      <c r="E12" s="146">
        <v>2</v>
      </c>
      <c r="F12" s="146">
        <v>3</v>
      </c>
      <c r="G12" s="147">
        <v>3</v>
      </c>
      <c r="H12" s="114">
        <f>SUM(B12:G12)</f>
        <v>14</v>
      </c>
      <c r="I12" s="148"/>
      <c r="J12" s="149"/>
      <c r="K12" s="150"/>
      <c r="L12" s="151"/>
      <c r="M12" s="117">
        <f t="shared" si="0"/>
        <v>14</v>
      </c>
    </row>
    <row r="13" spans="1:13" x14ac:dyDescent="0.3">
      <c r="A13" s="59" t="s">
        <v>5</v>
      </c>
      <c r="B13" s="204">
        <v>4</v>
      </c>
      <c r="C13" s="205"/>
      <c r="D13" s="205">
        <v>10</v>
      </c>
      <c r="E13" s="205"/>
      <c r="F13" s="205"/>
      <c r="G13" s="206"/>
      <c r="H13" s="34">
        <f>SUM(B13:G13)</f>
        <v>14</v>
      </c>
      <c r="I13" s="178"/>
      <c r="J13" s="176"/>
      <c r="K13" s="179"/>
      <c r="L13" s="34"/>
      <c r="M13" s="48">
        <f t="shared" si="0"/>
        <v>14</v>
      </c>
    </row>
    <row r="14" spans="1:13" x14ac:dyDescent="0.3">
      <c r="A14" s="60" t="s">
        <v>10</v>
      </c>
      <c r="B14" s="71"/>
      <c r="C14" s="1"/>
      <c r="D14" s="1"/>
      <c r="E14" s="1"/>
      <c r="F14" s="1"/>
      <c r="G14" s="5"/>
      <c r="H14" s="35"/>
      <c r="I14" s="23">
        <v>2</v>
      </c>
      <c r="J14" s="152">
        <v>2</v>
      </c>
      <c r="K14" s="153">
        <v>3</v>
      </c>
      <c r="L14" s="35">
        <f>SUM(I14:K14)</f>
        <v>7</v>
      </c>
      <c r="M14" s="49">
        <f t="shared" ref="M14:M19" si="1">SUM(L14)</f>
        <v>7</v>
      </c>
    </row>
    <row r="15" spans="1:13" x14ac:dyDescent="0.3">
      <c r="A15" s="59" t="s">
        <v>5</v>
      </c>
      <c r="B15" s="175"/>
      <c r="C15" s="176"/>
      <c r="D15" s="176"/>
      <c r="E15" s="176"/>
      <c r="F15" s="176"/>
      <c r="G15" s="177"/>
      <c r="H15" s="34"/>
      <c r="I15" s="218">
        <v>7</v>
      </c>
      <c r="J15" s="205"/>
      <c r="K15" s="219"/>
      <c r="L15" s="34">
        <f>SUM(I15)</f>
        <v>7</v>
      </c>
      <c r="M15" s="48">
        <f t="shared" si="1"/>
        <v>7</v>
      </c>
    </row>
    <row r="16" spans="1:13" x14ac:dyDescent="0.3">
      <c r="A16" s="60" t="s">
        <v>11</v>
      </c>
      <c r="B16" s="71"/>
      <c r="C16" s="1"/>
      <c r="D16" s="1"/>
      <c r="E16" s="1"/>
      <c r="F16" s="1"/>
      <c r="G16" s="5"/>
      <c r="H16" s="35"/>
      <c r="I16" s="23">
        <v>2</v>
      </c>
      <c r="J16" s="152">
        <v>2</v>
      </c>
      <c r="K16" s="153">
        <v>3</v>
      </c>
      <c r="L16" s="35">
        <f>SUM(I16:K16)</f>
        <v>7</v>
      </c>
      <c r="M16" s="49">
        <f t="shared" si="1"/>
        <v>7</v>
      </c>
    </row>
    <row r="17" spans="1:13" x14ac:dyDescent="0.3">
      <c r="A17" s="59" t="s">
        <v>5</v>
      </c>
      <c r="B17" s="175"/>
      <c r="C17" s="176"/>
      <c r="D17" s="176"/>
      <c r="E17" s="176"/>
      <c r="F17" s="176"/>
      <c r="G17" s="177"/>
      <c r="H17" s="34"/>
      <c r="I17" s="218">
        <v>7</v>
      </c>
      <c r="J17" s="205"/>
      <c r="K17" s="219"/>
      <c r="L17" s="34">
        <f>SUM(I17)</f>
        <v>7</v>
      </c>
      <c r="M17" s="48">
        <f t="shared" si="1"/>
        <v>7</v>
      </c>
    </row>
    <row r="18" spans="1:13" x14ac:dyDescent="0.3">
      <c r="A18" s="60" t="s">
        <v>12</v>
      </c>
      <c r="B18" s="71"/>
      <c r="C18" s="1"/>
      <c r="D18" s="1"/>
      <c r="E18" s="1"/>
      <c r="F18" s="1"/>
      <c r="G18" s="5"/>
      <c r="H18" s="35"/>
      <c r="I18" s="23">
        <v>0.5</v>
      </c>
      <c r="J18" s="2">
        <v>1.5</v>
      </c>
      <c r="K18" s="45">
        <v>1</v>
      </c>
      <c r="L18" s="35">
        <f>SUM(I18:K18)</f>
        <v>3</v>
      </c>
      <c r="M18" s="49">
        <f t="shared" si="1"/>
        <v>3</v>
      </c>
    </row>
    <row r="19" spans="1:13" ht="15" thickBot="1" x14ac:dyDescent="0.35">
      <c r="A19" s="90" t="s">
        <v>5</v>
      </c>
      <c r="B19" s="91"/>
      <c r="C19" s="180"/>
      <c r="D19" s="180"/>
      <c r="E19" s="180"/>
      <c r="F19" s="180"/>
      <c r="G19" s="92"/>
      <c r="H19" s="93"/>
      <c r="I19" s="220">
        <v>3</v>
      </c>
      <c r="J19" s="221"/>
      <c r="K19" s="222"/>
      <c r="L19" s="93">
        <f>SUM(I19)</f>
        <v>3</v>
      </c>
      <c r="M19" s="94">
        <f t="shared" si="1"/>
        <v>3</v>
      </c>
    </row>
    <row r="20" spans="1:13" ht="40.200000000000003" customHeight="1" x14ac:dyDescent="0.3">
      <c r="A20" s="156" t="s">
        <v>13</v>
      </c>
      <c r="B20" s="111">
        <f t="shared" ref="B20:G20" si="2">SUM(B12,B14,B16,B18)</f>
        <v>2</v>
      </c>
      <c r="C20" s="112">
        <f t="shared" si="2"/>
        <v>2</v>
      </c>
      <c r="D20" s="112">
        <f t="shared" si="2"/>
        <v>2</v>
      </c>
      <c r="E20" s="112">
        <f t="shared" si="2"/>
        <v>2</v>
      </c>
      <c r="F20" s="112">
        <f t="shared" si="2"/>
        <v>3</v>
      </c>
      <c r="G20" s="113">
        <f t="shared" si="2"/>
        <v>3</v>
      </c>
      <c r="H20" s="114">
        <f>SUM(B20:G20)</f>
        <v>14</v>
      </c>
      <c r="I20" s="115">
        <f>SUM(I14,I16,I18)</f>
        <v>4.5</v>
      </c>
      <c r="J20" s="112">
        <f>SUM(J14,J16,J18)</f>
        <v>5.5</v>
      </c>
      <c r="K20" s="116">
        <f>SUM(K14,K16,K18)</f>
        <v>7</v>
      </c>
      <c r="L20" s="114">
        <f>SUM(I20:K20)</f>
        <v>17</v>
      </c>
      <c r="M20" s="117">
        <f t="shared" ref="M20:M25" si="3">SUM(H20,L20)</f>
        <v>31</v>
      </c>
    </row>
    <row r="21" spans="1:13" ht="15" thickBot="1" x14ac:dyDescent="0.35">
      <c r="A21" s="61" t="s">
        <v>5</v>
      </c>
      <c r="B21" s="223">
        <f>SUM(B13:G13)</f>
        <v>14</v>
      </c>
      <c r="C21" s="224"/>
      <c r="D21" s="224"/>
      <c r="E21" s="224"/>
      <c r="F21" s="224"/>
      <c r="G21" s="225"/>
      <c r="H21" s="36">
        <f>SUM(H13)</f>
        <v>14</v>
      </c>
      <c r="I21" s="226">
        <f>SUM(I15,I17,I19)</f>
        <v>17</v>
      </c>
      <c r="J21" s="224"/>
      <c r="K21" s="227"/>
      <c r="L21" s="36">
        <f>SUM(I21)</f>
        <v>17</v>
      </c>
      <c r="M21" s="50">
        <f t="shared" si="3"/>
        <v>31</v>
      </c>
    </row>
    <row r="22" spans="1:13" x14ac:dyDescent="0.3">
      <c r="A22" s="56" t="s">
        <v>14</v>
      </c>
      <c r="B22" s="69">
        <v>1</v>
      </c>
      <c r="C22" s="3">
        <v>1</v>
      </c>
      <c r="D22" s="3">
        <v>2</v>
      </c>
      <c r="E22" s="3">
        <v>1</v>
      </c>
      <c r="F22" s="3">
        <v>1</v>
      </c>
      <c r="G22" s="70">
        <v>1</v>
      </c>
      <c r="H22" s="32">
        <f>SUM(B22:G22)</f>
        <v>7</v>
      </c>
      <c r="I22" s="22">
        <v>1</v>
      </c>
      <c r="J22" s="3">
        <v>1</v>
      </c>
      <c r="K22" s="16">
        <v>1</v>
      </c>
      <c r="L22" s="32">
        <f>SUM(I22:K22)</f>
        <v>3</v>
      </c>
      <c r="M22" s="46">
        <f t="shared" si="3"/>
        <v>10</v>
      </c>
    </row>
    <row r="23" spans="1:13" ht="15" thickBot="1" x14ac:dyDescent="0.35">
      <c r="A23" s="57" t="s">
        <v>5</v>
      </c>
      <c r="B23" s="216">
        <v>2</v>
      </c>
      <c r="C23" s="208"/>
      <c r="D23" s="208">
        <v>5</v>
      </c>
      <c r="E23" s="208"/>
      <c r="F23" s="208"/>
      <c r="G23" s="217"/>
      <c r="H23" s="33">
        <f>SUM(B23:G23)</f>
        <v>7</v>
      </c>
      <c r="I23" s="207">
        <v>3</v>
      </c>
      <c r="J23" s="208"/>
      <c r="K23" s="209"/>
      <c r="L23" s="33">
        <f>SUM(I23)</f>
        <v>3</v>
      </c>
      <c r="M23" s="47">
        <f t="shared" si="3"/>
        <v>10</v>
      </c>
    </row>
    <row r="24" spans="1:13" x14ac:dyDescent="0.3">
      <c r="A24" s="56" t="s">
        <v>15</v>
      </c>
      <c r="B24" s="140"/>
      <c r="C24" s="101"/>
      <c r="D24" s="101"/>
      <c r="E24" s="141">
        <v>1</v>
      </c>
      <c r="F24" s="141">
        <v>2</v>
      </c>
      <c r="G24" s="142">
        <v>2</v>
      </c>
      <c r="H24" s="32">
        <f>SUM(E24:G24)</f>
        <v>5</v>
      </c>
      <c r="I24" s="22">
        <v>2</v>
      </c>
      <c r="J24" s="3">
        <v>2</v>
      </c>
      <c r="K24" s="16">
        <v>3</v>
      </c>
      <c r="L24" s="32">
        <f>SUM(I24:K24)</f>
        <v>7</v>
      </c>
      <c r="M24" s="46">
        <f t="shared" si="3"/>
        <v>12</v>
      </c>
    </row>
    <row r="25" spans="1:13" ht="15" thickBot="1" x14ac:dyDescent="0.35">
      <c r="A25" s="57" t="s">
        <v>5</v>
      </c>
      <c r="B25" s="172"/>
      <c r="C25" s="173"/>
      <c r="D25" s="173"/>
      <c r="E25" s="208">
        <v>5</v>
      </c>
      <c r="F25" s="208"/>
      <c r="G25" s="217"/>
      <c r="H25" s="33">
        <f>SUM(E25)</f>
        <v>5</v>
      </c>
      <c r="I25" s="207">
        <v>7</v>
      </c>
      <c r="J25" s="208"/>
      <c r="K25" s="209"/>
      <c r="L25" s="33">
        <f>SUM(I25)</f>
        <v>7</v>
      </c>
      <c r="M25" s="47">
        <f t="shared" si="3"/>
        <v>12</v>
      </c>
    </row>
    <row r="26" spans="1:13" x14ac:dyDescent="0.3">
      <c r="A26" s="62" t="s">
        <v>16</v>
      </c>
      <c r="B26" s="69">
        <v>1</v>
      </c>
      <c r="C26" s="3">
        <v>1</v>
      </c>
      <c r="D26" s="195">
        <v>1</v>
      </c>
      <c r="E26" s="202">
        <v>2</v>
      </c>
      <c r="F26" s="195">
        <v>1</v>
      </c>
      <c r="G26" s="196">
        <v>1</v>
      </c>
      <c r="H26" s="32">
        <f t="shared" ref="H26:H34" si="4">SUM(B26:G26)</f>
        <v>7</v>
      </c>
      <c r="I26" s="118">
        <v>2</v>
      </c>
      <c r="J26" s="3"/>
      <c r="K26" s="16"/>
      <c r="L26" s="32">
        <f>SUM(I26:K26)</f>
        <v>2</v>
      </c>
      <c r="M26" s="46">
        <f>H26+L26</f>
        <v>9</v>
      </c>
    </row>
    <row r="27" spans="1:13" ht="15" thickBot="1" x14ac:dyDescent="0.35">
      <c r="A27" s="57" t="s">
        <v>5</v>
      </c>
      <c r="B27" s="216">
        <v>2</v>
      </c>
      <c r="C27" s="208"/>
      <c r="D27" s="208">
        <v>4</v>
      </c>
      <c r="E27" s="208"/>
      <c r="F27" s="208"/>
      <c r="G27" s="217"/>
      <c r="H27" s="33">
        <f t="shared" si="4"/>
        <v>6</v>
      </c>
      <c r="I27" s="207">
        <v>2</v>
      </c>
      <c r="J27" s="208"/>
      <c r="K27" s="209"/>
      <c r="L27" s="33">
        <f>SUM(I27)</f>
        <v>2</v>
      </c>
      <c r="M27" s="47">
        <f t="shared" ref="M27:M35" si="5">SUM(L27,H27)</f>
        <v>8</v>
      </c>
    </row>
    <row r="28" spans="1:13" x14ac:dyDescent="0.3">
      <c r="A28" s="62" t="s">
        <v>17</v>
      </c>
      <c r="B28" s="69">
        <v>1</v>
      </c>
      <c r="C28" s="3">
        <v>1</v>
      </c>
      <c r="D28" s="200">
        <v>2</v>
      </c>
      <c r="E28" s="201">
        <v>2</v>
      </c>
      <c r="F28" s="119">
        <v>1</v>
      </c>
      <c r="G28" s="120">
        <v>1</v>
      </c>
      <c r="H28" s="32">
        <f t="shared" si="4"/>
        <v>8</v>
      </c>
      <c r="I28" s="118">
        <v>2</v>
      </c>
      <c r="J28" s="3"/>
      <c r="K28" s="16"/>
      <c r="L28" s="32">
        <f>SUM(I28:K28)</f>
        <v>2</v>
      </c>
      <c r="M28" s="46">
        <f t="shared" si="5"/>
        <v>10</v>
      </c>
    </row>
    <row r="29" spans="1:13" ht="15" thickBot="1" x14ac:dyDescent="0.35">
      <c r="A29" s="57" t="s">
        <v>5</v>
      </c>
      <c r="B29" s="216">
        <v>2</v>
      </c>
      <c r="C29" s="208"/>
      <c r="D29" s="208">
        <v>5</v>
      </c>
      <c r="E29" s="208"/>
      <c r="F29" s="208"/>
      <c r="G29" s="217"/>
      <c r="H29" s="33">
        <f t="shared" si="4"/>
        <v>7</v>
      </c>
      <c r="I29" s="207">
        <v>2</v>
      </c>
      <c r="J29" s="208"/>
      <c r="K29" s="209"/>
      <c r="L29" s="33">
        <f>SUM(I29)</f>
        <v>2</v>
      </c>
      <c r="M29" s="47">
        <f t="shared" si="5"/>
        <v>9</v>
      </c>
    </row>
    <row r="30" spans="1:13" x14ac:dyDescent="0.3">
      <c r="A30" s="62" t="s">
        <v>18</v>
      </c>
      <c r="B30" s="69">
        <v>2</v>
      </c>
      <c r="C30" s="3">
        <v>2</v>
      </c>
      <c r="D30" s="137">
        <v>2</v>
      </c>
      <c r="E30" s="3">
        <v>2</v>
      </c>
      <c r="F30" s="137">
        <v>2</v>
      </c>
      <c r="G30" s="138">
        <v>2</v>
      </c>
      <c r="H30" s="32">
        <f t="shared" si="4"/>
        <v>12</v>
      </c>
      <c r="I30" s="22">
        <v>2</v>
      </c>
      <c r="J30" s="3"/>
      <c r="K30" s="16"/>
      <c r="L30" s="32">
        <f>SUM(I30:K30)</f>
        <v>2</v>
      </c>
      <c r="M30" s="139">
        <f t="shared" si="5"/>
        <v>14</v>
      </c>
    </row>
    <row r="31" spans="1:13" ht="15" thickBot="1" x14ac:dyDescent="0.35">
      <c r="A31" s="57" t="s">
        <v>5</v>
      </c>
      <c r="B31" s="216">
        <v>4</v>
      </c>
      <c r="C31" s="208"/>
      <c r="D31" s="208">
        <v>5</v>
      </c>
      <c r="E31" s="208"/>
      <c r="F31" s="208"/>
      <c r="G31" s="217"/>
      <c r="H31" s="33">
        <f t="shared" si="4"/>
        <v>9</v>
      </c>
      <c r="I31" s="207">
        <v>2</v>
      </c>
      <c r="J31" s="208"/>
      <c r="K31" s="209"/>
      <c r="L31" s="33">
        <f>SUM(I31)</f>
        <v>2</v>
      </c>
      <c r="M31" s="47">
        <f t="shared" si="5"/>
        <v>11</v>
      </c>
    </row>
    <row r="32" spans="1:13" x14ac:dyDescent="0.3">
      <c r="A32" s="62" t="s">
        <v>19</v>
      </c>
      <c r="B32" s="69">
        <v>2</v>
      </c>
      <c r="C32" s="3">
        <v>2</v>
      </c>
      <c r="D32" s="3">
        <v>3</v>
      </c>
      <c r="E32" s="199">
        <v>3</v>
      </c>
      <c r="F32" s="3">
        <v>2</v>
      </c>
      <c r="G32" s="70">
        <v>2</v>
      </c>
      <c r="H32" s="32">
        <f t="shared" si="4"/>
        <v>14</v>
      </c>
      <c r="I32" s="22">
        <v>2</v>
      </c>
      <c r="J32" s="119">
        <v>3</v>
      </c>
      <c r="K32" s="121">
        <v>2</v>
      </c>
      <c r="L32" s="32">
        <f>SUM(I32:K32)</f>
        <v>7</v>
      </c>
      <c r="M32" s="46">
        <f t="shared" si="5"/>
        <v>21</v>
      </c>
    </row>
    <row r="33" spans="1:13" ht="15" thickBot="1" x14ac:dyDescent="0.35">
      <c r="A33" s="57" t="s">
        <v>5</v>
      </c>
      <c r="B33" s="216">
        <v>4</v>
      </c>
      <c r="C33" s="208"/>
      <c r="D33" s="208">
        <v>9</v>
      </c>
      <c r="E33" s="208"/>
      <c r="F33" s="208"/>
      <c r="G33" s="217"/>
      <c r="H33" s="33">
        <f t="shared" si="4"/>
        <v>13</v>
      </c>
      <c r="I33" s="207">
        <v>7</v>
      </c>
      <c r="J33" s="208"/>
      <c r="K33" s="209"/>
      <c r="L33" s="33">
        <f>SUM(I33)</f>
        <v>7</v>
      </c>
      <c r="M33" s="47">
        <f t="shared" si="5"/>
        <v>20</v>
      </c>
    </row>
    <row r="34" spans="1:13" x14ac:dyDescent="0.3">
      <c r="A34" s="62" t="s">
        <v>20</v>
      </c>
      <c r="B34" s="122"/>
      <c r="C34" s="123"/>
      <c r="D34" s="123"/>
      <c r="E34" s="123"/>
      <c r="F34" s="123"/>
      <c r="G34" s="124"/>
      <c r="H34" s="32">
        <f t="shared" si="4"/>
        <v>0</v>
      </c>
      <c r="I34" s="22">
        <v>3</v>
      </c>
      <c r="J34" s="125"/>
      <c r="K34" s="126"/>
      <c r="L34" s="32">
        <f>SUM(I34:K34)</f>
        <v>3</v>
      </c>
      <c r="M34" s="46">
        <f t="shared" si="5"/>
        <v>3</v>
      </c>
    </row>
    <row r="35" spans="1:13" ht="15" thickBot="1" x14ac:dyDescent="0.35">
      <c r="A35" s="57" t="s">
        <v>5</v>
      </c>
      <c r="B35" s="73"/>
      <c r="C35" s="8"/>
      <c r="D35" s="8"/>
      <c r="E35" s="8"/>
      <c r="F35" s="8"/>
      <c r="G35" s="74"/>
      <c r="H35" s="37"/>
      <c r="I35" s="24"/>
      <c r="J35" s="9">
        <v>3</v>
      </c>
      <c r="K35" s="17"/>
      <c r="L35" s="33">
        <f>SUM(J35)</f>
        <v>3</v>
      </c>
      <c r="M35" s="47">
        <f t="shared" si="5"/>
        <v>3</v>
      </c>
    </row>
    <row r="36" spans="1:13" ht="25.2" customHeight="1" x14ac:dyDescent="0.3">
      <c r="A36" s="63" t="s">
        <v>21</v>
      </c>
      <c r="B36" s="127"/>
      <c r="C36" s="4"/>
      <c r="D36" s="135">
        <v>0</v>
      </c>
      <c r="E36" s="135">
        <v>0</v>
      </c>
      <c r="F36" s="154"/>
      <c r="G36" s="136"/>
      <c r="H36" s="32">
        <f>SUM(B36:G36)</f>
        <v>0</v>
      </c>
      <c r="I36" s="22"/>
      <c r="J36" s="3">
        <v>3</v>
      </c>
      <c r="K36" s="16">
        <v>2</v>
      </c>
      <c r="L36" s="32">
        <f>SUM(I36:K36)</f>
        <v>5</v>
      </c>
      <c r="M36" s="46">
        <f>SUM(H36,L36)</f>
        <v>5</v>
      </c>
    </row>
    <row r="37" spans="1:13" ht="15" thickBot="1" x14ac:dyDescent="0.35">
      <c r="A37" s="64" t="s">
        <v>5</v>
      </c>
      <c r="B37" s="228">
        <f>SUM(B27:G27)</f>
        <v>6</v>
      </c>
      <c r="C37" s="229"/>
      <c r="D37" s="229"/>
      <c r="E37" s="229"/>
      <c r="F37" s="229"/>
      <c r="G37" s="230"/>
      <c r="H37" s="38">
        <f>SUM(H27)</f>
        <v>6</v>
      </c>
      <c r="I37" s="231">
        <v>5</v>
      </c>
      <c r="J37" s="229"/>
      <c r="K37" s="232"/>
      <c r="L37" s="38">
        <f>SUM(I37)</f>
        <v>5</v>
      </c>
      <c r="M37" s="51">
        <f>SUM(H37,L37)</f>
        <v>11</v>
      </c>
    </row>
    <row r="38" spans="1:13" x14ac:dyDescent="0.3">
      <c r="A38" s="65" t="s">
        <v>22</v>
      </c>
      <c r="B38" s="128">
        <f t="shared" ref="B38:G38" si="6">SUM(B26,B28,B30,B32,B34,B36)</f>
        <v>6</v>
      </c>
      <c r="C38" s="129">
        <f t="shared" si="6"/>
        <v>6</v>
      </c>
      <c r="D38" s="129">
        <f t="shared" si="6"/>
        <v>8</v>
      </c>
      <c r="E38" s="129">
        <f t="shared" si="6"/>
        <v>9</v>
      </c>
      <c r="F38" s="129">
        <f t="shared" si="6"/>
        <v>6</v>
      </c>
      <c r="G38" s="130">
        <f t="shared" si="6"/>
        <v>6</v>
      </c>
      <c r="H38" s="131">
        <f>SUM(B38:G38)</f>
        <v>41</v>
      </c>
      <c r="I38" s="132">
        <f>SUM(I26,I28,I30,I32,I34,I36)</f>
        <v>11</v>
      </c>
      <c r="J38" s="129">
        <f>SUM(J26,J28,J30,J32,J34,J36)</f>
        <v>6</v>
      </c>
      <c r="K38" s="133">
        <f>SUM(K26,K28,K30,K32,K34,K36)</f>
        <v>4</v>
      </c>
      <c r="L38" s="131">
        <f>SUM(I38:K38)</f>
        <v>21</v>
      </c>
      <c r="M38" s="134">
        <f>SUM(H38,L38)</f>
        <v>62</v>
      </c>
    </row>
    <row r="39" spans="1:13" ht="15" thickBot="1" x14ac:dyDescent="0.35">
      <c r="A39" s="66" t="s">
        <v>5</v>
      </c>
      <c r="B39" s="75"/>
      <c r="C39" s="10"/>
      <c r="D39" s="10"/>
      <c r="E39" s="10"/>
      <c r="F39" s="10"/>
      <c r="G39" s="76"/>
      <c r="H39" s="39"/>
      <c r="I39" s="25"/>
      <c r="J39" s="10"/>
      <c r="K39" s="18"/>
      <c r="L39" s="39"/>
      <c r="M39" s="52">
        <f>M27+M29+M31+M33+M35+M37</f>
        <v>62</v>
      </c>
    </row>
    <row r="40" spans="1:13" x14ac:dyDescent="0.3">
      <c r="A40" s="62" t="s">
        <v>23</v>
      </c>
      <c r="B40" s="122"/>
      <c r="C40" s="123"/>
      <c r="D40" s="123"/>
      <c r="E40" s="123"/>
      <c r="F40" s="123"/>
      <c r="G40" s="124"/>
      <c r="H40" s="32">
        <f>SUM(B40:G40)</f>
        <v>0</v>
      </c>
      <c r="I40" s="22">
        <v>0.5</v>
      </c>
      <c r="J40" s="3">
        <v>0.5</v>
      </c>
      <c r="K40" s="16">
        <v>1</v>
      </c>
      <c r="L40" s="32">
        <f>SUM(I40:K40)</f>
        <v>2</v>
      </c>
      <c r="M40" s="46">
        <f>SUM(L40,H40)</f>
        <v>2</v>
      </c>
    </row>
    <row r="41" spans="1:13" ht="15" thickBot="1" x14ac:dyDescent="0.35">
      <c r="A41" s="57" t="s">
        <v>5</v>
      </c>
      <c r="B41" s="77"/>
      <c r="C41" s="9"/>
      <c r="D41" s="9"/>
      <c r="E41" s="9"/>
      <c r="F41" s="9"/>
      <c r="G41" s="78"/>
      <c r="H41" s="33"/>
      <c r="I41" s="207">
        <v>2</v>
      </c>
      <c r="J41" s="208"/>
      <c r="K41" s="209"/>
      <c r="L41" s="33">
        <f>SUM(I41)</f>
        <v>2</v>
      </c>
      <c r="M41" s="47">
        <f>SUM(L41,H41)</f>
        <v>2</v>
      </c>
    </row>
    <row r="42" spans="1:13" x14ac:dyDescent="0.3">
      <c r="A42" s="56" t="s">
        <v>24</v>
      </c>
      <c r="B42" s="72"/>
      <c r="C42" s="7"/>
      <c r="D42" s="7"/>
      <c r="E42" s="155"/>
      <c r="F42" s="105">
        <v>2</v>
      </c>
      <c r="G42" s="106">
        <v>1</v>
      </c>
      <c r="H42" s="32">
        <f>SUM(B42:G42)</f>
        <v>3</v>
      </c>
      <c r="I42" s="22"/>
      <c r="J42" s="3">
        <v>3</v>
      </c>
      <c r="K42" s="16">
        <v>3</v>
      </c>
      <c r="L42" s="32">
        <f>SUM(I42:K42)</f>
        <v>6</v>
      </c>
      <c r="M42" s="46">
        <f>SUM(H42,L42)</f>
        <v>9</v>
      </c>
    </row>
    <row r="43" spans="1:13" ht="15" thickBot="1" x14ac:dyDescent="0.35">
      <c r="A43" s="57" t="s">
        <v>5</v>
      </c>
      <c r="B43" s="79"/>
      <c r="C43" s="11"/>
      <c r="D43" s="11"/>
      <c r="E43" s="11"/>
      <c r="F43" s="11"/>
      <c r="G43" s="80">
        <v>9</v>
      </c>
      <c r="H43" s="40"/>
      <c r="I43" s="26"/>
      <c r="J43" s="11"/>
      <c r="K43" s="19"/>
      <c r="L43" s="33">
        <f>SUM(B43:K43)</f>
        <v>9</v>
      </c>
      <c r="M43" s="47">
        <f>SUM(L43)</f>
        <v>9</v>
      </c>
    </row>
    <row r="44" spans="1:13" ht="15" thickBot="1" x14ac:dyDescent="0.35">
      <c r="A44" s="104" t="s">
        <v>30</v>
      </c>
      <c r="B44" s="197">
        <v>0</v>
      </c>
      <c r="C44" s="198">
        <v>0</v>
      </c>
      <c r="D44" s="198">
        <v>0</v>
      </c>
      <c r="E44" s="165"/>
      <c r="F44" s="165"/>
      <c r="G44" s="166"/>
      <c r="H44" s="167"/>
      <c r="I44" s="168"/>
      <c r="J44" s="165"/>
      <c r="K44" s="169"/>
      <c r="L44" s="170"/>
      <c r="M44" s="171">
        <f>SUM(B44:L44)</f>
        <v>0</v>
      </c>
    </row>
    <row r="45" spans="1:13" ht="15.6" x14ac:dyDescent="0.3">
      <c r="A45" s="67" t="s">
        <v>25</v>
      </c>
      <c r="B45" s="81">
        <f>B44+B42+B40+B36+B34+B32+B30+B28+B26+B24+B22+B18+B16+B14+B12+B10+B8+B6+B4</f>
        <v>21</v>
      </c>
      <c r="C45" s="12">
        <f>C44+C42+C40+C36+C34+C32+C30+C28+C26+C24+C22+C18+C16+C14+C12+C10+C8+C6+C4</f>
        <v>21</v>
      </c>
      <c r="D45" s="12">
        <f>D44+D42+D40+D36+D34+D32+D30+D28+D26+D24+D22+D18+D16+D14+D12+D10+D8+D6+D4</f>
        <v>23</v>
      </c>
      <c r="E45" s="12">
        <f>E42+E40+E36+E34+E32+E30+E28+E26+E24+E22+E18+E16+E14+E12+E10+E8+E6+E4</f>
        <v>24</v>
      </c>
      <c r="F45" s="12">
        <f>F42+F40+F36+F34+F32+F30+F28+F26+F24+F22+F18+F16+F14+F12+F10+F8+F6+F4</f>
        <v>25</v>
      </c>
      <c r="G45" s="82">
        <f>G42+G40+G36+G34+G32+G30+G28+G26+G24+G22+G18+G16+G14+G12+G10+G8+G6+G4</f>
        <v>25</v>
      </c>
      <c r="H45" s="41">
        <f>SUM(B45:G45)</f>
        <v>139</v>
      </c>
      <c r="I45" s="27">
        <f>I42+I40+I36+I34+I32+I30+I28+I26+I24+I22+I18+I16+I14+I10+I8+I6+I4</f>
        <v>29</v>
      </c>
      <c r="J45" s="12">
        <f>J42+J40+J36+J34+J32+J30+J28+J26+J24+J22+J18+J16+J14+J10+J8+J6+J4</f>
        <v>29</v>
      </c>
      <c r="K45" s="20">
        <f>K42+K40+K36+K34+K32+K30+K28+K26+K24+K22+K18+K16+K14+K10+K8+K6+K4</f>
        <v>30</v>
      </c>
      <c r="L45" s="41">
        <f>SUM(I45:K45)</f>
        <v>88</v>
      </c>
      <c r="M45" s="53">
        <f>M4+M6+M8+M10+M12+M14+M16+M18+M22+M24+M26+M28+M30+M32+M34+M36+M40+M42+M44</f>
        <v>225</v>
      </c>
    </row>
    <row r="46" spans="1:13" ht="16.2" thickBot="1" x14ac:dyDescent="0.35">
      <c r="A46" s="68" t="s">
        <v>5</v>
      </c>
      <c r="B46" s="83">
        <v>20</v>
      </c>
      <c r="C46" s="13">
        <v>20</v>
      </c>
      <c r="D46" s="13">
        <v>22</v>
      </c>
      <c r="E46" s="13">
        <v>24</v>
      </c>
      <c r="F46" s="13">
        <v>25</v>
      </c>
      <c r="G46" s="84">
        <v>25</v>
      </c>
      <c r="H46" s="42"/>
      <c r="I46" s="28">
        <v>29</v>
      </c>
      <c r="J46" s="13">
        <v>29</v>
      </c>
      <c r="K46" s="21">
        <v>30</v>
      </c>
      <c r="L46" s="42"/>
      <c r="M46" s="54">
        <f>SUM(B46:K46)</f>
        <v>224</v>
      </c>
    </row>
    <row r="47" spans="1:13" x14ac:dyDescent="0.3">
      <c r="A47" s="97" t="s">
        <v>26</v>
      </c>
      <c r="B47" s="85"/>
      <c r="C47" s="6"/>
      <c r="D47" s="6"/>
      <c r="E47" s="6">
        <v>2</v>
      </c>
      <c r="F47" s="6">
        <v>2</v>
      </c>
      <c r="G47" s="86">
        <v>2</v>
      </c>
      <c r="H47" s="43">
        <f>SUM(E47:G47)</f>
        <v>6</v>
      </c>
      <c r="I47" s="29">
        <v>2</v>
      </c>
      <c r="J47" s="107" t="s">
        <v>28</v>
      </c>
      <c r="K47" s="108" t="s">
        <v>28</v>
      </c>
      <c r="L47" s="43">
        <f>SUM(I47:K47)</f>
        <v>2</v>
      </c>
      <c r="M47" s="98">
        <f>L47+H47</f>
        <v>8</v>
      </c>
    </row>
    <row r="48" spans="1:13" ht="15" thickBot="1" x14ac:dyDescent="0.35">
      <c r="A48" s="99" t="s">
        <v>5</v>
      </c>
      <c r="B48" s="87"/>
      <c r="C48" s="14"/>
      <c r="D48" s="14"/>
      <c r="E48" s="15"/>
      <c r="F48" s="15"/>
      <c r="G48" s="88">
        <v>12</v>
      </c>
      <c r="H48" s="44"/>
      <c r="I48" s="30"/>
      <c r="J48" s="102"/>
      <c r="K48" s="103"/>
      <c r="L48" s="55"/>
      <c r="M48" s="100">
        <f>G48</f>
        <v>12</v>
      </c>
    </row>
    <row r="49" spans="1:13" x14ac:dyDescent="0.3">
      <c r="A49" s="56" t="s">
        <v>27</v>
      </c>
      <c r="B49" s="72"/>
      <c r="C49" s="7"/>
      <c r="D49" s="7"/>
      <c r="E49" s="7"/>
      <c r="F49" s="7"/>
      <c r="G49" s="89"/>
      <c r="H49" s="32"/>
      <c r="I49" s="31"/>
      <c r="J49" s="109" t="s">
        <v>28</v>
      </c>
      <c r="K49" s="110" t="s">
        <v>28</v>
      </c>
      <c r="L49" s="32"/>
      <c r="M49" s="46">
        <f>SUM(I49:K49)</f>
        <v>0</v>
      </c>
    </row>
    <row r="50" spans="1:13" ht="15" thickBot="1" x14ac:dyDescent="0.35">
      <c r="A50" s="57" t="s">
        <v>5</v>
      </c>
      <c r="B50" s="172"/>
      <c r="C50" s="173"/>
      <c r="D50" s="173"/>
      <c r="E50" s="173"/>
      <c r="F50" s="173"/>
      <c r="G50" s="174"/>
      <c r="H50" s="33"/>
      <c r="I50" s="207">
        <v>4</v>
      </c>
      <c r="J50" s="208"/>
      <c r="K50" s="209"/>
      <c r="L50" s="33"/>
      <c r="M50" s="47">
        <f>SUM(I50)</f>
        <v>4</v>
      </c>
    </row>
    <row r="51" spans="1:13" ht="15" thickBot="1" x14ac:dyDescent="0.35">
      <c r="A51" s="182"/>
      <c r="B51" s="183" t="s">
        <v>32</v>
      </c>
      <c r="C51" s="183"/>
      <c r="D51" s="183"/>
      <c r="E51" s="186" t="s">
        <v>29</v>
      </c>
      <c r="F51" s="187"/>
      <c r="G51" s="188"/>
      <c r="H51" s="184"/>
      <c r="I51" s="184"/>
      <c r="J51" s="185" t="s">
        <v>31</v>
      </c>
      <c r="K51" s="185"/>
      <c r="L51" s="185"/>
      <c r="M51" s="189"/>
    </row>
  </sheetData>
  <mergeCells count="39">
    <mergeCell ref="I41:K41"/>
    <mergeCell ref="I50:K50"/>
    <mergeCell ref="B33:C33"/>
    <mergeCell ref="D33:G33"/>
    <mergeCell ref="I33:K33"/>
    <mergeCell ref="B37:G37"/>
    <mergeCell ref="I37:K37"/>
    <mergeCell ref="B29:C29"/>
    <mergeCell ref="D29:G29"/>
    <mergeCell ref="I29:K29"/>
    <mergeCell ref="B31:C31"/>
    <mergeCell ref="D31:G31"/>
    <mergeCell ref="I31:K31"/>
    <mergeCell ref="B27:C27"/>
    <mergeCell ref="D27:G27"/>
    <mergeCell ref="I27:K27"/>
    <mergeCell ref="B21:G21"/>
    <mergeCell ref="I21:K21"/>
    <mergeCell ref="B23:C23"/>
    <mergeCell ref="D23:G23"/>
    <mergeCell ref="I23:K23"/>
    <mergeCell ref="I15:K15"/>
    <mergeCell ref="I17:K17"/>
    <mergeCell ref="I19:K19"/>
    <mergeCell ref="E25:G25"/>
    <mergeCell ref="I25:K25"/>
    <mergeCell ref="B13:C13"/>
    <mergeCell ref="D13:G13"/>
    <mergeCell ref="I11:K11"/>
    <mergeCell ref="A1:M1"/>
    <mergeCell ref="A2:M2"/>
    <mergeCell ref="B5:C5"/>
    <mergeCell ref="D5:G5"/>
    <mergeCell ref="I5:K5"/>
    <mergeCell ref="D7:G7"/>
    <mergeCell ref="I7:K7"/>
    <mergeCell ref="I9:K9"/>
    <mergeCell ref="B11:C11"/>
    <mergeCell ref="D11:G11"/>
  </mergeCells>
  <pageMargins left="0.7" right="0.7" top="0.75" bottom="0.75" header="0.51180555555555496" footer="0.51180555555555496"/>
  <pageSetup paperSize="8" scale="8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Liite2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Ikäheimo</dc:creator>
  <cp:lastModifiedBy>Lehtonen Timo</cp:lastModifiedBy>
  <cp:revision>0</cp:revision>
  <cp:lastPrinted>2015-10-22T09:34:09Z</cp:lastPrinted>
  <dcterms:created xsi:type="dcterms:W3CDTF">2013-11-11T07:39:28Z</dcterms:created>
  <dcterms:modified xsi:type="dcterms:W3CDTF">2023-04-04T00:52:07Z</dcterms:modified>
</cp:coreProperties>
</file>