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ulukko1" sheetId="1" r:id="rId3"/>
    <sheet state="visible" name="Taulukko2" sheetId="2" r:id="rId4"/>
  </sheets>
  <definedNames/>
  <calcPr/>
</workbook>
</file>

<file path=xl/sharedStrings.xml><?xml version="1.0" encoding="utf-8"?>
<sst xmlns="http://schemas.openxmlformats.org/spreadsheetml/2006/main" count="25" uniqueCount="21">
  <si>
    <t>pituus (cm)</t>
  </si>
  <si>
    <t>Pussin pituus</t>
  </si>
  <si>
    <t>Tässä taulukossa on kuvitteellisen nopeuden mittauksen mittaustulokset.</t>
  </si>
  <si>
    <t>Voit muutella harmaalla pohjalla olevan mittaussarjan lukuja ja katsoa, miten ne vaikuttavat virhemittareihin</t>
  </si>
  <si>
    <t>Todellinen arvo</t>
  </si>
  <si>
    <t>m/s</t>
  </si>
  <si>
    <t>Virhemittarit:</t>
  </si>
  <si>
    <t>Mittaus</t>
  </si>
  <si>
    <t>Mittaustulokset (m/s)</t>
  </si>
  <si>
    <t>Poikkeaman itseisarvo</t>
  </si>
  <si>
    <t>Vaihteluvälin puolikas</t>
  </si>
  <si>
    <t>Suurin arvo</t>
  </si>
  <si>
    <t>Pienin arvo</t>
  </si>
  <si>
    <t>suhteellinen virhe: Δx/x(m)</t>
  </si>
  <si>
    <t>Virherajojen väli</t>
  </si>
  <si>
    <t>x(m)+Δx</t>
  </si>
  <si>
    <t>x(m)-Δx</t>
  </si>
  <si>
    <t>ka</t>
  </si>
  <si>
    <t>x(m)</t>
  </si>
  <si>
    <t>Δx</t>
  </si>
  <si>
    <t>keskiarvo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</si>
</sst>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4">
    <font>
      <sz val="10.0"/>
      <color rgb="FF000000"/>
      <name val="Arial"/>
    </font>
    <font/>
    <font>
      <b/>
    </font>
    <font>
      <i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2" fontId="1" numFmtId="0" xfId="0" applyAlignment="1" applyBorder="1" applyFill="1" applyFont="1">
      <alignment readingOrder="0"/>
    </xf>
    <xf borderId="2" fillId="0" fontId="2" numFmtId="0" xfId="0" applyAlignment="1" applyBorder="1" applyFont="1">
      <alignment readingOrder="0"/>
    </xf>
    <xf borderId="3" fillId="0" fontId="1" numFmtId="0" xfId="0" applyBorder="1" applyFont="1"/>
    <xf borderId="0" fillId="0" fontId="1" numFmtId="0" xfId="0" applyAlignment="1" applyFont="1">
      <alignment horizontal="center" readingOrder="0" shrinkToFit="0" wrapText="1"/>
    </xf>
    <xf borderId="4" fillId="0" fontId="3" numFmtId="0" xfId="0" applyAlignment="1" applyBorder="1" applyFont="1">
      <alignment readingOrder="0"/>
    </xf>
    <xf borderId="5" fillId="0" fontId="1" numFmtId="0" xfId="0" applyBorder="1" applyFont="1"/>
    <xf borderId="0" fillId="2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/>
    </xf>
    <xf borderId="4" fillId="0" fontId="1" numFmtId="0" xfId="0" applyAlignment="1" applyBorder="1" applyFont="1">
      <alignment readingOrder="0"/>
    </xf>
    <xf borderId="5" fillId="0" fontId="1" numFmtId="2" xfId="0" applyAlignment="1" applyBorder="1" applyFont="1" applyNumberFormat="1">
      <alignment horizontal="center"/>
    </xf>
    <xf borderId="4" fillId="0" fontId="1" numFmtId="0" xfId="0" applyBorder="1" applyFont="1"/>
    <xf borderId="5" fillId="0" fontId="1" numFmtId="10" xfId="0" applyBorder="1" applyFont="1" applyNumberFormat="1"/>
    <xf borderId="5" fillId="0" fontId="1" numFmtId="164" xfId="0" applyBorder="1" applyFont="1" applyNumberFormat="1"/>
    <xf borderId="6" fillId="0" fontId="1" numFmtId="0" xfId="0" applyAlignment="1" applyBorder="1" applyFont="1">
      <alignment readingOrder="0"/>
    </xf>
    <xf borderId="7" fillId="0" fontId="1" numFmtId="0" xfId="0" applyBorder="1" applyFont="1"/>
    <xf borderId="8" fillId="0" fontId="1" numFmtId="164" xfId="0" applyAlignment="1" applyBorder="1" applyFont="1" applyNumberFormat="1">
      <alignment horizontal="center"/>
    </xf>
    <xf borderId="9" fillId="0" fontId="1" numFmtId="0" xfId="0" applyAlignment="1" applyBorder="1" applyFont="1">
      <alignment horizontal="center" readingOrder="0"/>
    </xf>
    <xf borderId="0" fillId="0" fontId="1" numFmtId="164" xfId="0" applyFont="1" applyNumberFormat="1"/>
    <xf borderId="10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Taulukko1!$B$6</c:f>
            </c:strRef>
          </c:tx>
          <c:spPr>
            <a:ln cmpd="sng" w="1905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Taulukko1!$A$7:$A$24</c:f>
            </c:strRef>
          </c:cat>
          <c:val>
            <c:numRef>
              <c:f>Taulukko1!$B$7:$B$24</c:f>
            </c:numRef>
          </c:val>
          <c:smooth val="0"/>
        </c:ser>
        <c:ser>
          <c:idx val="1"/>
          <c:order val="1"/>
          <c:tx>
            <c:strRef>
              <c:f>Taulukko1!$B$64</c:f>
            </c:strRef>
          </c:tx>
          <c:spPr>
            <a:ln cmpd="sng" w="1905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Taulukko1!$A$7:$A$24</c:f>
            </c:strRef>
          </c:cat>
          <c:val>
            <c:numRef>
              <c:f>Taulukko1!$B$65:$B$82</c:f>
            </c:numRef>
          </c:val>
          <c:smooth val="0"/>
        </c:ser>
        <c:ser>
          <c:idx val="2"/>
          <c:order val="2"/>
          <c:tx>
            <c:strRef>
              <c:f>Taulukko1!$C$64</c:f>
            </c:strRef>
          </c:tx>
          <c:spPr>
            <a:ln cmpd="sng" w="1905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Taulukko1!$A$7:$A$24</c:f>
            </c:strRef>
          </c:cat>
          <c:val>
            <c:numRef>
              <c:f>Taulukko1!$C$65:$C$82</c:f>
            </c:numRef>
          </c:val>
          <c:smooth val="0"/>
        </c:ser>
        <c:ser>
          <c:idx val="3"/>
          <c:order val="3"/>
          <c:tx>
            <c:strRef>
              <c:f>Taulukko1!$D$64</c:f>
            </c:strRef>
          </c:tx>
          <c:spPr>
            <a:ln cmpd="sng" w="19050">
              <a:solidFill>
                <a:srgbClr val="109618"/>
              </a:solidFill>
            </a:ln>
          </c:spPr>
          <c:marker>
            <c:symbol val="none"/>
          </c:marker>
          <c:cat>
            <c:strRef>
              <c:f>Taulukko1!$A$7:$A$24</c:f>
            </c:strRef>
          </c:cat>
          <c:val>
            <c:numRef>
              <c:f>Taulukko1!$D$65:$D$82</c:f>
            </c:numRef>
          </c:val>
          <c:smooth val="0"/>
        </c:ser>
        <c:axId val="1884084360"/>
        <c:axId val="1334388779"/>
      </c:lineChart>
      <c:catAx>
        <c:axId val="1884084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t>Mittaus</a:t>
                </a:r>
              </a:p>
            </c:rich>
          </c:tx>
          <c:overlay val="0"/>
        </c:title>
        <c:txPr>
          <a:bodyPr/>
          <a:lstStyle/>
          <a:p>
            <a:pPr lvl="0">
              <a:defRPr b="0"/>
            </a:pPr>
          </a:p>
        </c:txPr>
        <c:crossAx val="1334388779"/>
      </c:catAx>
      <c:valAx>
        <c:axId val="13343887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Mittaustulokset (m/s)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sz="1400"/>
            </a:pPr>
          </a:p>
        </c:txPr>
        <c:crossAx val="1884084360"/>
      </c:valAx>
    </c:plotArea>
    <c:legend>
      <c:legendPos val="t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6</xdr:col>
      <xdr:colOff>428625</xdr:colOff>
      <xdr:row>3</xdr:row>
      <xdr:rowOff>38100</xdr:rowOff>
    </xdr:from>
    <xdr:to>
      <xdr:col>12</xdr:col>
      <xdr:colOff>371475</xdr:colOff>
      <xdr:row>20</xdr:row>
      <xdr:rowOff>171450</xdr:rowOff>
    </xdr:to>
    <xdr:graphicFrame>
      <xdr:nvGraphicFramePr>
        <xdr:cNvPr id="1" name="Chart 1" title="Kaav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8.0"/>
    <col customWidth="1" min="4" max="4" width="4.86"/>
    <col customWidth="1" min="5" max="5" width="23.71"/>
    <col customWidth="1" min="6" max="6" width="8.14"/>
  </cols>
  <sheetData>
    <row r="1">
      <c r="A1" s="2" t="s">
        <v>2</v>
      </c>
    </row>
    <row r="2">
      <c r="A2" s="2" t="s">
        <v>3</v>
      </c>
    </row>
    <row r="3">
      <c r="A3" s="2"/>
    </row>
    <row r="4">
      <c r="A4" s="2" t="s">
        <v>4</v>
      </c>
      <c r="C4" s="3">
        <v>10.0</v>
      </c>
      <c r="D4" s="2" t="s">
        <v>5</v>
      </c>
    </row>
    <row r="5">
      <c r="E5" s="4" t="s">
        <v>6</v>
      </c>
      <c r="F5" s="5"/>
    </row>
    <row r="6">
      <c r="A6" s="6" t="s">
        <v>7</v>
      </c>
      <c r="B6" s="6" t="s">
        <v>8</v>
      </c>
      <c r="C6" s="6" t="s">
        <v>9</v>
      </c>
      <c r="E6" s="7" t="s">
        <v>10</v>
      </c>
      <c r="F6" s="8"/>
    </row>
    <row r="7">
      <c r="A7" s="1">
        <v>1.0</v>
      </c>
      <c r="B7" s="9">
        <f t="shared" ref="B7:B24" si="1">7.5+5*rand()</f>
        <v>11.43276234</v>
      </c>
      <c r="C7" s="10">
        <f t="shared" ref="C7:C24" si="2">IF(ISBLANK(B7)," ",abs(B7-B$25))</f>
        <v>0.7504634281</v>
      </c>
      <c r="E7" s="11" t="s">
        <v>11</v>
      </c>
      <c r="F7" s="12">
        <f>MAX(B7:B24)</f>
        <v>12.25856742</v>
      </c>
    </row>
    <row r="8">
      <c r="A8" s="1">
        <v>2.0</v>
      </c>
      <c r="B8" s="9">
        <f t="shared" si="1"/>
        <v>8.823010891</v>
      </c>
      <c r="C8" s="10">
        <f t="shared" si="2"/>
        <v>1.859288026</v>
      </c>
      <c r="E8" s="11" t="s">
        <v>12</v>
      </c>
      <c r="F8" s="12">
        <f>min(B7:B24)</f>
        <v>7.94871617</v>
      </c>
    </row>
    <row r="9">
      <c r="A9" s="1">
        <v>3.0</v>
      </c>
      <c r="B9" s="9">
        <f t="shared" si="1"/>
        <v>7.94871617</v>
      </c>
      <c r="C9" s="10">
        <f t="shared" si="2"/>
        <v>2.733582746</v>
      </c>
      <c r="E9" s="11" t="s">
        <v>10</v>
      </c>
      <c r="F9" s="12">
        <f>(F7-F8)/2</f>
        <v>2.154925625</v>
      </c>
    </row>
    <row r="10">
      <c r="A10" s="1">
        <v>4.0</v>
      </c>
      <c r="B10" s="9">
        <f t="shared" si="1"/>
        <v>9.47278653</v>
      </c>
      <c r="C10" s="10">
        <f t="shared" si="2"/>
        <v>1.209512387</v>
      </c>
      <c r="E10" s="13"/>
      <c r="F10" s="8"/>
    </row>
    <row r="11">
      <c r="A11" s="1">
        <v>5.0</v>
      </c>
      <c r="B11" s="9">
        <f t="shared" si="1"/>
        <v>11.68828481</v>
      </c>
      <c r="C11" s="10">
        <f t="shared" si="2"/>
        <v>1.00598589</v>
      </c>
      <c r="E11" s="7" t="s">
        <v>13</v>
      </c>
      <c r="F11" s="14">
        <f>C25/B25</f>
        <v>0.1058594677</v>
      </c>
    </row>
    <row r="12">
      <c r="A12" s="1">
        <v>6.0</v>
      </c>
      <c r="B12" s="9">
        <f t="shared" si="1"/>
        <v>11.41844268</v>
      </c>
      <c r="C12" s="10">
        <f t="shared" si="2"/>
        <v>0.7361437611</v>
      </c>
      <c r="E12" s="13"/>
      <c r="F12" s="8"/>
    </row>
    <row r="13">
      <c r="A13" s="1">
        <v>7.0</v>
      </c>
      <c r="B13" s="9">
        <f t="shared" si="1"/>
        <v>9.093704407</v>
      </c>
      <c r="C13" s="10">
        <f t="shared" si="2"/>
        <v>1.588594509</v>
      </c>
      <c r="E13" s="7" t="s">
        <v>14</v>
      </c>
      <c r="F13" s="8"/>
    </row>
    <row r="14">
      <c r="A14" s="1">
        <v>8.0</v>
      </c>
      <c r="B14" s="9">
        <f t="shared" si="1"/>
        <v>12.25856742</v>
      </c>
      <c r="C14" s="10">
        <f t="shared" si="2"/>
        <v>1.576268503</v>
      </c>
      <c r="E14" s="11" t="s">
        <v>15</v>
      </c>
      <c r="F14" s="15">
        <f>B25+C25</f>
        <v>11.81312139</v>
      </c>
    </row>
    <row r="15">
      <c r="A15" s="1">
        <v>9.0</v>
      </c>
      <c r="B15" s="9">
        <f t="shared" si="1"/>
        <v>11.27240509</v>
      </c>
      <c r="C15" s="10">
        <f t="shared" si="2"/>
        <v>0.5901061702</v>
      </c>
      <c r="E15" s="11" t="s">
        <v>16</v>
      </c>
      <c r="F15" s="15">
        <f>B25-C25</f>
        <v>9.55147644</v>
      </c>
    </row>
    <row r="16">
      <c r="A16" s="1">
        <v>10.0</v>
      </c>
      <c r="B16" s="9">
        <f t="shared" si="1"/>
        <v>8.112522524</v>
      </c>
      <c r="C16" s="10">
        <f t="shared" si="2"/>
        <v>2.569776393</v>
      </c>
      <c r="E16" s="16" t="s">
        <v>4</v>
      </c>
      <c r="F16" s="17">
        <f>C4</f>
        <v>10</v>
      </c>
    </row>
    <row r="17">
      <c r="A17" s="1">
        <v>11.0</v>
      </c>
      <c r="B17" s="9">
        <f t="shared" si="1"/>
        <v>11.09278939</v>
      </c>
      <c r="C17" s="10">
        <f t="shared" si="2"/>
        <v>0.410490472</v>
      </c>
    </row>
    <row r="18">
      <c r="A18" s="1">
        <v>12.0</v>
      </c>
      <c r="B18" s="9">
        <f t="shared" si="1"/>
        <v>12.10191249</v>
      </c>
      <c r="C18" s="10">
        <f t="shared" si="2"/>
        <v>1.419613575</v>
      </c>
    </row>
    <row r="19">
      <c r="A19" s="1">
        <v>13.0</v>
      </c>
      <c r="B19" s="9">
        <f t="shared" si="1"/>
        <v>10.70185259</v>
      </c>
      <c r="C19" s="10">
        <f t="shared" si="2"/>
        <v>0.01955367598</v>
      </c>
    </row>
    <row r="20">
      <c r="A20" s="1">
        <v>14.0</v>
      </c>
      <c r="B20" s="9">
        <f t="shared" si="1"/>
        <v>11.25923966</v>
      </c>
      <c r="C20" s="10">
        <f t="shared" si="2"/>
        <v>0.5769407397</v>
      </c>
    </row>
    <row r="21">
      <c r="A21" s="1">
        <v>15.0</v>
      </c>
      <c r="B21" s="9">
        <f t="shared" si="1"/>
        <v>10.46565069</v>
      </c>
      <c r="C21" s="10">
        <f t="shared" si="2"/>
        <v>0.216648229</v>
      </c>
    </row>
    <row r="22">
      <c r="A22" s="1">
        <v>16.0</v>
      </c>
      <c r="B22" s="9">
        <f t="shared" si="1"/>
        <v>12.04570984</v>
      </c>
      <c r="C22" s="10">
        <f t="shared" si="2"/>
        <v>1.36341092</v>
      </c>
    </row>
    <row r="23">
      <c r="A23" s="1">
        <v>17.0</v>
      </c>
      <c r="B23" s="9">
        <f t="shared" si="1"/>
        <v>11.7620175</v>
      </c>
      <c r="C23" s="10">
        <f t="shared" si="2"/>
        <v>1.07971858</v>
      </c>
    </row>
    <row r="24">
      <c r="A24" s="1">
        <v>18.0</v>
      </c>
      <c r="B24" s="9">
        <f t="shared" si="1"/>
        <v>11.33100549</v>
      </c>
      <c r="C24" s="10">
        <f t="shared" si="2"/>
        <v>0.6487065765</v>
      </c>
    </row>
    <row r="25">
      <c r="A25" s="1" t="s">
        <v>17</v>
      </c>
      <c r="B25" s="18">
        <f>AVERAGE(B7:B24)</f>
        <v>10.68229892</v>
      </c>
      <c r="C25" s="18">
        <f>AVERAGEIF(B7:B24,"&gt;0",C7:C25)</f>
        <v>1.130822477</v>
      </c>
    </row>
    <row r="26">
      <c r="B26" s="19" t="s">
        <v>18</v>
      </c>
      <c r="C26" s="19" t="s">
        <v>19</v>
      </c>
    </row>
    <row r="64">
      <c r="B64" s="2" t="s">
        <v>20</v>
      </c>
      <c r="C64" s="2" t="s">
        <v>15</v>
      </c>
      <c r="D64" s="2" t="s">
        <v>16</v>
      </c>
    </row>
    <row r="65">
      <c r="A65" s="1">
        <v>1.0</v>
      </c>
      <c r="B65" s="20">
        <f t="shared" ref="B65:B82" si="3">B$25</f>
        <v>10.68229892</v>
      </c>
      <c r="C65" s="20">
        <f t="shared" ref="C65:C82" si="4">F$14</f>
        <v>11.81312139</v>
      </c>
      <c r="D65" s="20">
        <f t="shared" ref="D65:D82" si="5">F$15</f>
        <v>9.55147644</v>
      </c>
    </row>
    <row r="66">
      <c r="A66" s="1">
        <v>2.0</v>
      </c>
      <c r="B66" s="20">
        <f t="shared" si="3"/>
        <v>10.68229892</v>
      </c>
      <c r="C66" s="20">
        <f t="shared" si="4"/>
        <v>11.81312139</v>
      </c>
      <c r="D66" s="20">
        <f t="shared" si="5"/>
        <v>9.55147644</v>
      </c>
    </row>
    <row r="67">
      <c r="A67" s="1">
        <v>3.0</v>
      </c>
      <c r="B67" s="20">
        <f t="shared" si="3"/>
        <v>10.68229892</v>
      </c>
      <c r="C67" s="20">
        <f t="shared" si="4"/>
        <v>11.81312139</v>
      </c>
      <c r="D67" s="20">
        <f t="shared" si="5"/>
        <v>9.55147644</v>
      </c>
    </row>
    <row r="68">
      <c r="A68" s="1">
        <v>4.0</v>
      </c>
      <c r="B68" s="20">
        <f t="shared" si="3"/>
        <v>10.68229892</v>
      </c>
      <c r="C68" s="20">
        <f t="shared" si="4"/>
        <v>11.81312139</v>
      </c>
      <c r="D68" s="20">
        <f t="shared" si="5"/>
        <v>9.55147644</v>
      </c>
    </row>
    <row r="69">
      <c r="A69" s="1">
        <v>5.0</v>
      </c>
      <c r="B69" s="20">
        <f t="shared" si="3"/>
        <v>10.68229892</v>
      </c>
      <c r="C69" s="20">
        <f t="shared" si="4"/>
        <v>11.81312139</v>
      </c>
      <c r="D69" s="20">
        <f t="shared" si="5"/>
        <v>9.55147644</v>
      </c>
    </row>
    <row r="70">
      <c r="A70" s="1">
        <v>6.0</v>
      </c>
      <c r="B70" s="20">
        <f t="shared" si="3"/>
        <v>10.68229892</v>
      </c>
      <c r="C70" s="20">
        <f t="shared" si="4"/>
        <v>11.81312139</v>
      </c>
      <c r="D70" s="20">
        <f t="shared" si="5"/>
        <v>9.55147644</v>
      </c>
    </row>
    <row r="71">
      <c r="A71" s="1">
        <v>7.0</v>
      </c>
      <c r="B71" s="20">
        <f t="shared" si="3"/>
        <v>10.68229892</v>
      </c>
      <c r="C71" s="20">
        <f t="shared" si="4"/>
        <v>11.81312139</v>
      </c>
      <c r="D71" s="20">
        <f t="shared" si="5"/>
        <v>9.55147644</v>
      </c>
    </row>
    <row r="72">
      <c r="A72" s="1">
        <v>8.0</v>
      </c>
      <c r="B72" s="20">
        <f t="shared" si="3"/>
        <v>10.68229892</v>
      </c>
      <c r="C72" s="20">
        <f t="shared" si="4"/>
        <v>11.81312139</v>
      </c>
      <c r="D72" s="20">
        <f t="shared" si="5"/>
        <v>9.55147644</v>
      </c>
    </row>
    <row r="73">
      <c r="A73" s="1">
        <v>9.0</v>
      </c>
      <c r="B73" s="20">
        <f t="shared" si="3"/>
        <v>10.68229892</v>
      </c>
      <c r="C73" s="20">
        <f t="shared" si="4"/>
        <v>11.81312139</v>
      </c>
      <c r="D73" s="20">
        <f t="shared" si="5"/>
        <v>9.55147644</v>
      </c>
    </row>
    <row r="74">
      <c r="A74" s="21">
        <v>10.0</v>
      </c>
      <c r="B74" s="20">
        <f t="shared" si="3"/>
        <v>10.68229892</v>
      </c>
      <c r="C74" s="20">
        <f t="shared" si="4"/>
        <v>11.81312139</v>
      </c>
      <c r="D74" s="20">
        <f t="shared" si="5"/>
        <v>9.55147644</v>
      </c>
    </row>
    <row r="75">
      <c r="A75" s="1">
        <v>11.0</v>
      </c>
      <c r="B75" s="20">
        <f t="shared" si="3"/>
        <v>10.68229892</v>
      </c>
      <c r="C75" s="20">
        <f t="shared" si="4"/>
        <v>11.81312139</v>
      </c>
      <c r="D75" s="20">
        <f t="shared" si="5"/>
        <v>9.55147644</v>
      </c>
    </row>
    <row r="76">
      <c r="A76" s="1">
        <v>12.0</v>
      </c>
      <c r="B76" s="20">
        <f t="shared" si="3"/>
        <v>10.68229892</v>
      </c>
      <c r="C76" s="20">
        <f t="shared" si="4"/>
        <v>11.81312139</v>
      </c>
      <c r="D76" s="20">
        <f t="shared" si="5"/>
        <v>9.55147644</v>
      </c>
    </row>
    <row r="77">
      <c r="A77" s="21">
        <v>13.0</v>
      </c>
      <c r="B77" s="20">
        <f t="shared" si="3"/>
        <v>10.68229892</v>
      </c>
      <c r="C77" s="20">
        <f t="shared" si="4"/>
        <v>11.81312139</v>
      </c>
      <c r="D77" s="20">
        <f t="shared" si="5"/>
        <v>9.55147644</v>
      </c>
    </row>
    <row r="78">
      <c r="A78" s="1">
        <v>14.0</v>
      </c>
      <c r="B78" s="20">
        <f t="shared" si="3"/>
        <v>10.68229892</v>
      </c>
      <c r="C78" s="20">
        <f t="shared" si="4"/>
        <v>11.81312139</v>
      </c>
      <c r="D78" s="20">
        <f t="shared" si="5"/>
        <v>9.55147644</v>
      </c>
    </row>
    <row r="79">
      <c r="A79" s="1">
        <v>15.0</v>
      </c>
      <c r="B79" s="20">
        <f t="shared" si="3"/>
        <v>10.68229892</v>
      </c>
      <c r="C79" s="20">
        <f t="shared" si="4"/>
        <v>11.81312139</v>
      </c>
      <c r="D79" s="20">
        <f t="shared" si="5"/>
        <v>9.55147644</v>
      </c>
    </row>
    <row r="80">
      <c r="A80" s="21">
        <v>16.0</v>
      </c>
      <c r="B80" s="20">
        <f t="shared" si="3"/>
        <v>10.68229892</v>
      </c>
      <c r="C80" s="20">
        <f t="shared" si="4"/>
        <v>11.81312139</v>
      </c>
      <c r="D80" s="20">
        <f t="shared" si="5"/>
        <v>9.55147644</v>
      </c>
    </row>
    <row r="81">
      <c r="A81" s="1">
        <v>17.0</v>
      </c>
      <c r="B81" s="20">
        <f t="shared" si="3"/>
        <v>10.68229892</v>
      </c>
      <c r="C81" s="20">
        <f t="shared" si="4"/>
        <v>11.81312139</v>
      </c>
      <c r="D81" s="20">
        <f t="shared" si="5"/>
        <v>9.55147644</v>
      </c>
    </row>
    <row r="82">
      <c r="A82" s="1">
        <v>18.0</v>
      </c>
      <c r="B82" s="20">
        <f t="shared" si="3"/>
        <v>10.68229892</v>
      </c>
      <c r="C82" s="20">
        <f t="shared" si="4"/>
        <v>11.81312139</v>
      </c>
      <c r="D82" s="20">
        <f t="shared" si="5"/>
        <v>9.55147644</v>
      </c>
    </row>
    <row r="83">
      <c r="A83" s="21"/>
    </row>
    <row r="84">
      <c r="A84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1">
        <v>64.0</v>
      </c>
    </row>
    <row r="3">
      <c r="A3" s="1">
        <v>65.0</v>
      </c>
    </row>
    <row r="4">
      <c r="A4" s="1">
        <v>64.0</v>
      </c>
    </row>
    <row r="5">
      <c r="A5" s="1">
        <v>50.0</v>
      </c>
    </row>
    <row r="6">
      <c r="A6" s="1">
        <v>54.0</v>
      </c>
    </row>
    <row r="7">
      <c r="A7" s="1">
        <v>62.0</v>
      </c>
    </row>
    <row r="8">
      <c r="A8" s="1">
        <v>60.0</v>
      </c>
    </row>
    <row r="9">
      <c r="A9" s="1">
        <v>60.0</v>
      </c>
    </row>
    <row r="10">
      <c r="A10" s="1">
        <v>70.0</v>
      </c>
    </row>
    <row r="11">
      <c r="A11" s="1">
        <v>21.0</v>
      </c>
    </row>
    <row r="13">
      <c r="A13" s="2" t="s">
        <v>1</v>
      </c>
    </row>
  </sheetData>
  <drawing r:id="rId1"/>
</worksheet>
</file>