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sannil\Documents\"/>
    </mc:Choice>
  </mc:AlternateContent>
  <xr:revisionPtr revIDLastSave="0" documentId="8_{D1685F67-C337-402C-8A02-7A44D2FF3A76}" xr6:coauthVersionLast="45" xr6:coauthVersionMax="45" xr10:uidLastSave="{00000000-0000-0000-0000-000000000000}"/>
  <bookViews>
    <workbookView xWindow="-110" yWindow="-110" windowWidth="19420" windowHeight="10420" xr2:uid="{A6CC6E5F-17B2-4973-8A78-4A6D103A7933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J28" i="1"/>
  <c r="I28" i="1"/>
  <c r="I26" i="1"/>
  <c r="I27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9" i="1" l="1"/>
  <c r="B11" i="1" s="1"/>
  <c r="I29" i="1"/>
  <c r="B8" i="1" l="1"/>
  <c r="B10" i="1"/>
</calcChain>
</file>

<file path=xl/sharedStrings.xml><?xml version="1.0" encoding="utf-8"?>
<sst xmlns="http://schemas.openxmlformats.org/spreadsheetml/2006/main" count="32" uniqueCount="11">
  <si>
    <t>Tutkinnon osat</t>
  </si>
  <si>
    <t>Sarake1</t>
  </si>
  <si>
    <t>Suoritettu</t>
  </si>
  <si>
    <t>Pakollinen</t>
  </si>
  <si>
    <t>Valinnaiset</t>
  </si>
  <si>
    <t>Valinnainen</t>
  </si>
  <si>
    <t>11</t>
  </si>
  <si>
    <t>2</t>
  </si>
  <si>
    <t>mäkärä2</t>
  </si>
  <si>
    <t>osp</t>
  </si>
  <si>
    <t>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</si>
</sst>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Gill Sans MT"/>
      <family val="2"/>
      <scheme val="minor"/>
    </font>
    <font>
      <sz val="8"/>
      <color rgb="FF000000"/>
      <name val="Segoe UI"/>
      <family val="2"/>
    </font>
    <font>
      <sz val="8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rgb="FF006100"/>
      <name val="Gill Sans MT"/>
      <family val="2"/>
      <scheme val="minor"/>
    </font>
    <font>
      <sz val="11"/>
      <color rgb="FF9C5700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14"/>
      <color theme="1"/>
      <name val="Gill Sans MT"/>
      <family val="2"/>
      <scheme val="minor"/>
    </font>
    <font>
      <b/>
      <sz val="14"/>
      <color theme="1"/>
      <name val="Gill Sans MT"/>
      <family val="2"/>
      <scheme val="minor"/>
    </font>
    <font>
      <b/>
      <u/>
      <sz val="18"/>
      <color rgb="FFFF0000"/>
      <name val="Gill Sans MT"/>
      <family val="2"/>
      <scheme val="minor"/>
    </font>
    <font>
      <sz val="14"/>
      <name val="Gill Sans MT"/>
      <family val="2"/>
      <scheme val="minor"/>
    </font>
    <font>
      <b/>
      <sz val="14"/>
      <color rgb="FFFF0000"/>
      <name val="Gill Sans MT"/>
      <family val="2"/>
      <scheme val="minor"/>
    </font>
    <font>
      <sz val="10"/>
      <name val="Gill Sans MT"/>
      <family val="2"/>
      <scheme val="minor"/>
    </font>
    <font>
      <sz val="14"/>
      <color rgb="FFFF0000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4">
    <xf numFmtId="0" fontId="0" fillId="0" borderId="0"/>
    <xf numFmtId="0" fontId="3" fillId="0" borderId="0" applyBorder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48">
    <xf numFmtId="0" fontId="0" fillId="0" borderId="0" xfId="0"/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2" fontId="10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right"/>
    </xf>
    <xf numFmtId="49" fontId="6" fillId="4" borderId="0" xfId="0" applyNumberFormat="1" applyFont="1" applyFill="1" applyBorder="1" applyAlignment="1" applyProtection="1"/>
    <xf numFmtId="0" fontId="6" fillId="4" borderId="0" xfId="0" applyNumberFormat="1" applyFont="1" applyFill="1" applyBorder="1" applyAlignment="1" applyProtection="1"/>
    <xf numFmtId="0" fontId="0" fillId="0" borderId="0" xfId="0" applyProtection="1"/>
    <xf numFmtId="49" fontId="11" fillId="2" borderId="2" xfId="2" applyNumberFormat="1" applyFont="1" applyBorder="1" applyAlignment="1" applyProtection="1"/>
    <xf numFmtId="2" fontId="0" fillId="5" borderId="2" xfId="0" applyNumberFormat="1" applyFont="1" applyFill="1" applyBorder="1" applyAlignment="1" applyProtection="1"/>
    <xf numFmtId="2" fontId="0" fillId="0" borderId="2" xfId="0" applyNumberFormat="1" applyFont="1" applyBorder="1" applyAlignment="1" applyProtection="1"/>
    <xf numFmtId="2" fontId="8" fillId="0" borderId="2" xfId="0" applyNumberFormat="1" applyFont="1" applyBorder="1" applyAlignment="1" applyProtection="1"/>
    <xf numFmtId="0" fontId="8" fillId="0" borderId="0" xfId="0" applyFont="1" applyProtection="1"/>
    <xf numFmtId="0" fontId="9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2" fontId="0" fillId="0" borderId="0" xfId="0" applyNumberFormat="1" applyProtection="1"/>
    <xf numFmtId="49" fontId="11" fillId="3" borderId="2" xfId="3" applyNumberFormat="1" applyFont="1" applyBorder="1" applyAlignment="1" applyProtection="1"/>
    <xf numFmtId="0" fontId="7" fillId="0" borderId="3" xfId="0" applyFont="1" applyBorder="1" applyProtection="1"/>
    <xf numFmtId="0" fontId="7" fillId="0" borderId="4" xfId="0" applyFont="1" applyBorder="1" applyProtection="1"/>
    <xf numFmtId="2" fontId="7" fillId="0" borderId="4" xfId="0" applyNumberFormat="1" applyFont="1" applyBorder="1" applyProtection="1"/>
    <xf numFmtId="0" fontId="0" fillId="0" borderId="0" xfId="0" applyNumberFormat="1" applyFill="1" applyAlignment="1" applyProtection="1">
      <alignment horizontal="center"/>
    </xf>
    <xf numFmtId="0" fontId="6" fillId="4" borderId="0" xfId="0" applyNumberFormat="1" applyFont="1" applyFill="1" applyBorder="1" applyAlignment="1" applyProtection="1">
      <alignment horizontal="center"/>
    </xf>
    <xf numFmtId="0" fontId="0" fillId="5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Border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7" fillId="0" borderId="4" xfId="0" applyNumberFormat="1" applyFont="1" applyBorder="1" applyAlignment="1" applyProtection="1">
      <alignment horizontal="center"/>
    </xf>
    <xf numFmtId="49" fontId="13" fillId="2" borderId="2" xfId="2" applyNumberFormat="1" applyFont="1" applyBorder="1" applyAlignment="1" applyProtection="1"/>
    <xf numFmtId="49" fontId="13" fillId="3" borderId="2" xfId="3" applyNumberFormat="1" applyFont="1" applyBorder="1" applyAlignment="1" applyProtection="1"/>
    <xf numFmtId="0" fontId="12" fillId="0" borderId="0" xfId="0" applyNumberFormat="1" applyFont="1" applyProtection="1"/>
    <xf numFmtId="0" fontId="0" fillId="0" borderId="0" xfId="0" applyNumberFormat="1" applyFill="1" applyAlignment="1" applyProtection="1">
      <protection locked="0" hidden="1"/>
    </xf>
    <xf numFmtId="2" fontId="6" fillId="4" borderId="7" xfId="0" applyNumberFormat="1" applyFont="1" applyFill="1" applyBorder="1" applyAlignment="1" applyProtection="1">
      <protection locked="0" hidden="1"/>
    </xf>
    <xf numFmtId="2" fontId="0" fillId="5" borderId="6" xfId="0" applyNumberFormat="1" applyFont="1" applyFill="1" applyBorder="1" applyAlignment="1" applyProtection="1">
      <protection locked="0" hidden="1"/>
    </xf>
    <xf numFmtId="2" fontId="0" fillId="0" borderId="6" xfId="0" applyNumberFormat="1" applyFont="1" applyBorder="1" applyAlignment="1" applyProtection="1">
      <protection locked="0" hidden="1"/>
    </xf>
    <xf numFmtId="2" fontId="0" fillId="0" borderId="1" xfId="0" applyNumberFormat="1" applyFont="1" applyBorder="1" applyAlignment="1" applyProtection="1">
      <protection locked="0" hidden="1"/>
    </xf>
    <xf numFmtId="0" fontId="7" fillId="0" borderId="5" xfId="0" applyFont="1" applyBorder="1" applyProtection="1">
      <protection locked="0" hidden="1"/>
    </xf>
    <xf numFmtId="0" fontId="9" fillId="0" borderId="0" xfId="0" applyFont="1" applyProtection="1"/>
    <xf numFmtId="2" fontId="8" fillId="0" borderId="0" xfId="0" applyNumberFormat="1" applyFont="1" applyProtection="1"/>
    <xf numFmtId="0" fontId="14" fillId="0" borderId="0" xfId="0" applyNumberFormat="1" applyFont="1" applyAlignment="1" applyProtection="1">
      <alignment horizontal="left"/>
    </xf>
    <xf numFmtId="0" fontId="0" fillId="0" borderId="0" xfId="0" applyNumberFormat="1" applyAlignment="1" applyProtection="1">
      <alignment horizontal="left"/>
    </xf>
    <xf numFmtId="0" fontId="0" fillId="0" borderId="0" xfId="0" applyNumberFormat="1" applyFill="1" applyAlignment="1" applyProtection="1">
      <protection locked="0"/>
    </xf>
    <xf numFmtId="49" fontId="6" fillId="4" borderId="0" xfId="0" applyNumberFormat="1" applyFont="1" applyFill="1" applyBorder="1" applyAlignment="1" applyProtection="1">
      <protection locked="0"/>
    </xf>
    <xf numFmtId="2" fontId="0" fillId="5" borderId="2" xfId="0" applyNumberFormat="1" applyFont="1" applyFill="1" applyBorder="1" applyAlignment="1" applyProtection="1">
      <protection locked="0"/>
    </xf>
    <xf numFmtId="2" fontId="8" fillId="0" borderId="2" xfId="0" applyNumberFormat="1" applyFont="1" applyBorder="1" applyAlignment="1" applyProtection="1">
      <protection locked="0"/>
    </xf>
    <xf numFmtId="2" fontId="0" fillId="0" borderId="2" xfId="0" applyNumberFormat="1" applyFont="1" applyBorder="1" applyAlignment="1" applyProtection="1">
      <protection locked="0"/>
    </xf>
    <xf numFmtId="0" fontId="7" fillId="0" borderId="4" xfId="0" applyFont="1" applyBorder="1" applyProtection="1">
      <protection locked="0"/>
    </xf>
    <xf numFmtId="2" fontId="0" fillId="0" borderId="0" xfId="0" applyNumberFormat="1" applyFill="1" applyAlignment="1" applyProtection="1">
      <protection locked="0"/>
    </xf>
  </cellXfs>
  <cellStyles count="4">
    <cellStyle name="Hyvä" xfId="2" builtinId="26"/>
    <cellStyle name="Neutraali" xfId="3" builtinId="28"/>
    <cellStyle name="Normaali" xfId="0" builtinId="0"/>
    <cellStyle name="Normaali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2" formatCode="0.00"/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Gill Sans MT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1" hidden="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ill Sans MT"/>
        <family val="2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7" lockText="1" noThreeD="1"/>
</file>

<file path=xl/ctrlProps/ctrlProp10.xml><?xml version="1.0" encoding="utf-8"?>
<formControlPr xmlns="http://schemas.microsoft.com/office/spreadsheetml/2009/9/main" objectType="CheckBox" fmlaLink="$K$16" noThreeD="1"/>
</file>

<file path=xl/ctrlProps/ctrlProp11.xml><?xml version="1.0" encoding="utf-8"?>
<formControlPr xmlns="http://schemas.microsoft.com/office/spreadsheetml/2009/9/main" objectType="CheckBox" fmlaLink="$K$17" noThreeD="1"/>
</file>

<file path=xl/ctrlProps/ctrlProp12.xml><?xml version="1.0" encoding="utf-8"?>
<formControlPr xmlns="http://schemas.microsoft.com/office/spreadsheetml/2009/9/main" objectType="CheckBox" fmlaLink="$K$18" noThreeD="1"/>
</file>

<file path=xl/ctrlProps/ctrlProp13.xml><?xml version="1.0" encoding="utf-8"?>
<formControlPr xmlns="http://schemas.microsoft.com/office/spreadsheetml/2009/9/main" objectType="CheckBox" fmlaLink="$K$19" noThreeD="1"/>
</file>

<file path=xl/ctrlProps/ctrlProp14.xml><?xml version="1.0" encoding="utf-8"?>
<formControlPr xmlns="http://schemas.microsoft.com/office/spreadsheetml/2009/9/main" objectType="CheckBox" fmlaLink="$K$20" noThreeD="1"/>
</file>

<file path=xl/ctrlProps/ctrlProp15.xml><?xml version="1.0" encoding="utf-8"?>
<formControlPr xmlns="http://schemas.microsoft.com/office/spreadsheetml/2009/9/main" objectType="CheckBox" fmlaLink="$K$21" noThreeD="1"/>
</file>

<file path=xl/ctrlProps/ctrlProp16.xml><?xml version="1.0" encoding="utf-8"?>
<formControlPr xmlns="http://schemas.microsoft.com/office/spreadsheetml/2009/9/main" objectType="CheckBox" fmlaLink="$K$22" noThreeD="1"/>
</file>

<file path=xl/ctrlProps/ctrlProp17.xml><?xml version="1.0" encoding="utf-8"?>
<formControlPr xmlns="http://schemas.microsoft.com/office/spreadsheetml/2009/9/main" objectType="CheckBox" fmlaLink="$K$23" noThreeD="1"/>
</file>

<file path=xl/ctrlProps/ctrlProp18.xml><?xml version="1.0" encoding="utf-8"?>
<formControlPr xmlns="http://schemas.microsoft.com/office/spreadsheetml/2009/9/main" objectType="CheckBox" fmlaLink="$K$24" noThreeD="1"/>
</file>

<file path=xl/ctrlProps/ctrlProp19.xml><?xml version="1.0" encoding="utf-8"?>
<formControlPr xmlns="http://schemas.microsoft.com/office/spreadsheetml/2009/9/main" objectType="CheckBox" fmlaLink="$K$25" noThreeD="1"/>
</file>

<file path=xl/ctrlProps/ctrlProp2.xml><?xml version="1.0" encoding="utf-8"?>
<formControlPr xmlns="http://schemas.microsoft.com/office/spreadsheetml/2009/9/main" objectType="CheckBox" fmlaLink="$K$9" noThreeD="1"/>
</file>

<file path=xl/ctrlProps/ctrlProp20.xml><?xml version="1.0" encoding="utf-8"?>
<formControlPr xmlns="http://schemas.microsoft.com/office/spreadsheetml/2009/9/main" objectType="CheckBox" fmlaLink="$K$26" noThreeD="1"/>
</file>

<file path=xl/ctrlProps/ctrlProp21.xml><?xml version="1.0" encoding="utf-8"?>
<formControlPr xmlns="http://schemas.microsoft.com/office/spreadsheetml/2009/9/main" objectType="CheckBox" fmlaLink="$K$27" noThreeD="1"/>
</file>

<file path=xl/ctrlProps/ctrlProp22.xml><?xml version="1.0" encoding="utf-8"?>
<formControlPr xmlns="http://schemas.microsoft.com/office/spreadsheetml/2009/9/main" objectType="CheckBox" fmlaLink="$K$28" noThreeD="1"/>
</file>

<file path=xl/ctrlProps/ctrlProp23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K$8" noThreeD="1"/>
</file>

<file path=xl/ctrlProps/ctrlProp4.xml><?xml version="1.0" encoding="utf-8"?>
<formControlPr xmlns="http://schemas.microsoft.com/office/spreadsheetml/2009/9/main" objectType="CheckBox" fmlaLink="$K$10" noThreeD="1"/>
</file>

<file path=xl/ctrlProps/ctrlProp5.xml><?xml version="1.0" encoding="utf-8"?>
<formControlPr xmlns="http://schemas.microsoft.com/office/spreadsheetml/2009/9/main" objectType="CheckBox" fmlaLink="$K$11" noThreeD="1"/>
</file>

<file path=xl/ctrlProps/ctrlProp6.xml><?xml version="1.0" encoding="utf-8"?>
<formControlPr xmlns="http://schemas.microsoft.com/office/spreadsheetml/2009/9/main" objectType="CheckBox" fmlaLink="$K$12" noThreeD="1"/>
</file>

<file path=xl/ctrlProps/ctrlProp7.xml><?xml version="1.0" encoding="utf-8"?>
<formControlPr xmlns="http://schemas.microsoft.com/office/spreadsheetml/2009/9/main" objectType="CheckBox" fmlaLink="$K$13" noThreeD="1"/>
</file>

<file path=xl/ctrlProps/ctrlProp8.xml><?xml version="1.0" encoding="utf-8"?>
<formControlPr xmlns="http://schemas.microsoft.com/office/spreadsheetml/2009/9/main" objectType="CheckBox" fmlaLink="$K$14" noThreeD="1"/>
</file>

<file path=xl/ctrlProps/ctrlProp9.xml><?xml version="1.0" encoding="utf-8"?>
<formControlPr xmlns="http://schemas.microsoft.com/office/spreadsheetml/2009/9/main" objectType="CheckBox" fmlaLink="$K$15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476826</xdr:colOff>
      <xdr:row>4</xdr:row>
      <xdr:rowOff>164275</xdr:rowOff>
    </xdr:from>
    <xdr:ext cx="2589480" cy="791307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826" y="1002475"/>
          <a:ext cx="2589480" cy="7913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i-FI" sz="18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Opintoja suoritettu yhteensä</a:t>
          </a:r>
          <a:r>
            <a:rPr lang="fi-FI"/>
            <a:t> </a:t>
          </a:r>
        </a:p>
        <a:p>
          <a:pPr algn="ctr"/>
          <a:endParaRPr lang="fi-FI" sz="11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517065</xdr:colOff>
      <xdr:row>0</xdr:row>
      <xdr:rowOff>143713</xdr:rowOff>
    </xdr:from>
    <xdr:ext cx="4083169" cy="568232"/>
    <xdr:sp macro="" textlink="">
      <xdr:nvSpPr>
        <xdr:cNvPr id="3" name="Suorakulmi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065" y="143713"/>
          <a:ext cx="4083169" cy="5682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i-FI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Yhteiset tutkinnon osat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4</xdr:row>
          <xdr:rowOff>354</xdr:rowOff>
        </xdr:from>
        <xdr:to>
          <xdr:col>11</xdr:col>
          <xdr:colOff>277479</xdr:colOff>
          <xdr:row>27</xdr:row>
          <xdr:rowOff>265373</xdr:rowOff>
        </xdr:to>
        <xdr:grpSp>
          <xdr:nvGrpSpPr>
            <xdr:cNvPr id="5" name="Ryhmä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6340147" y="832423"/>
              <a:ext cx="5060780" cy="5990967"/>
              <a:chOff x="501190" y="647422"/>
              <a:chExt cx="6573146" cy="6231946"/>
            </a:xfrm>
          </xdr:grpSpPr>
          <xdr:sp macro="" textlink="">
            <xdr:nvSpPr>
              <xdr:cNvPr id="1077" name="Check Box 53" descr="Viestintä- ja vuorovaikutus äidinkielellä, suomi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696980" y="899491"/>
                <a:ext cx="6009374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Viestintä- ja vuorovaikutus äidinkielellä, suomi</a:t>
                </a:r>
              </a:p>
            </xdr:txBody>
          </xdr:sp>
          <xdr:sp macro="" textlink="">
            <xdr:nvSpPr>
              <xdr:cNvPr id="1080" name="Check Box 56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696982" y="1455668"/>
                <a:ext cx="6005459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Viestintä- ja vuorovaikutus vieraalla kielellä, englanti</a:t>
                </a:r>
              </a:p>
            </xdr:txBody>
          </xdr:sp>
          <xdr:sp macro="" textlink="">
            <xdr:nvSpPr>
              <xdr:cNvPr id="1081" name="Check Box 57" hidden="1">
                <a:extLst>
                  <a:ext uri="{63B3BB69-23CF-44E3-9099-C40C66FF867C}">
                    <a14:compatExt spid="_x0000_s1081"/>
                  </a:ex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SpPr/>
            </xdr:nvSpPr>
            <xdr:spPr bwMode="auto">
              <a:xfrm>
                <a:off x="696982" y="1172817"/>
                <a:ext cx="6204769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Viestintä- ja vuorovaikutus toisella kotimaisella kielellä, ruotsi</a:t>
                </a:r>
              </a:p>
            </xdr:txBody>
          </xdr:sp>
          <xdr:sp macro="" textlink="">
            <xdr:nvSpPr>
              <xdr:cNvPr id="1082" name="Check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696982" y="1738519"/>
                <a:ext cx="6017205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Toiminta digitaalisessa ympäristössä </a:t>
                </a:r>
              </a:p>
            </xdr:txBody>
          </xdr:sp>
          <xdr:sp macro="" textlink="">
            <xdr:nvSpPr>
              <xdr:cNvPr id="1083" name="Check Box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696980" y="1992796"/>
                <a:ext cx="599763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Taide ja luova ilmaisu</a:t>
                </a:r>
              </a:p>
            </xdr:txBody>
          </xdr:sp>
          <xdr:sp macro="" textlink="">
            <xdr:nvSpPr>
              <xdr:cNvPr id="1084" name="Check Box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696982" y="2256597"/>
                <a:ext cx="6365613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Matematiikka ja matematiikan soveltaminen</a:t>
                </a:r>
              </a:p>
            </xdr:txBody>
          </xdr:sp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696982" y="2539447"/>
                <a:ext cx="6220768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Fysikaaliset ja kemialliset ilmiöt ja niiden soveltaminen</a:t>
                </a:r>
              </a:p>
            </xdr:txBody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696982" y="2812774"/>
                <a:ext cx="6197281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Yhteiskunnassa ja kansalaisena toimiminen</a:t>
                </a:r>
              </a:p>
            </xdr:txBody>
          </xdr:sp>
          <xdr:sp macro="" textlink="">
            <xdr:nvSpPr>
              <xdr:cNvPr id="1087" name="Check Box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000-00003F040000}"/>
                  </a:ext>
                </a:extLst>
              </xdr:cNvPr>
              <xdr:cNvSpPr/>
            </xdr:nvSpPr>
            <xdr:spPr bwMode="auto">
              <a:xfrm>
                <a:off x="696982" y="3086100"/>
                <a:ext cx="6377354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Työelämässä toimiminen</a:t>
                </a:r>
              </a:p>
            </xdr:txBody>
          </xdr:sp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696982" y="3359426"/>
                <a:ext cx="6130728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Opiskelu- ja urasuunnitteluvalmiudet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696982" y="3632752"/>
                <a:ext cx="6103327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Yrittäjyys- ja yrittäjämäinen toiminta</a:t>
                </a:r>
              </a:p>
            </xdr:txBody>
          </xdr:sp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696979" y="3896554"/>
                <a:ext cx="618944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Työkyvyn ja hyvinvoinnin ylläpitäminen</a:t>
                </a:r>
              </a:p>
            </xdr:txBody>
          </xdr:sp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696982" y="4179404"/>
                <a:ext cx="611507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Kestävän kehityksen edistäminen</a:t>
                </a:r>
              </a:p>
            </xdr:txBody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696982" y="4443205"/>
                <a:ext cx="6079839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Psykologia</a:t>
                </a:r>
              </a:p>
            </xdr:txBody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696982" y="4716532"/>
                <a:ext cx="612681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Taide ja luova ilmaisu</a:t>
                </a:r>
              </a:p>
            </xdr:txBody>
          </xdr:sp>
          <xdr:sp macro="" textlink="">
            <xdr:nvSpPr>
              <xdr:cNvPr id="1094" name="Check Box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696982" y="4999382"/>
                <a:ext cx="613856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Taide ja luova ilmaisu</a:t>
                </a:r>
              </a:p>
            </xdr:txBody>
          </xdr:sp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696982" y="5263184"/>
                <a:ext cx="612681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Kestävän kehityksen edistäminen</a:t>
                </a:r>
              </a:p>
            </xdr:txBody>
          </xdr:sp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696982" y="5546035"/>
                <a:ext cx="6091582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Kestävän kehityksen edistäminen</a:t>
                </a:r>
              </a:p>
            </xdr:txBody>
          </xdr:sp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696979" y="5809836"/>
                <a:ext cx="610724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Työelämässä toimiminen</a:t>
                </a:r>
              </a:p>
            </xdr:txBody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696979" y="6083162"/>
                <a:ext cx="6056348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Työkyvin ja hyvinvoinnin ylläpitäminen </a:t>
                </a:r>
              </a:p>
            </xdr:txBody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696982" y="6366013"/>
                <a:ext cx="611507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Viestintä- ja vuorovaikutus vieraalla kielellä, englanti</a:t>
                </a:r>
              </a:p>
            </xdr:txBody>
          </xdr:sp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696982" y="6639339"/>
                <a:ext cx="6142473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Viestintä- ja vuorovaikutus äidinkielellä, suomi</a:t>
                </a:r>
              </a:p>
            </xdr:txBody>
          </xdr:sp>
          <xdr:sp macro="" textlink="">
            <xdr:nvSpPr>
              <xdr:cNvPr id="1107" name="Group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501190" y="647422"/>
                <a:ext cx="6232573" cy="623194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Suoritettu</a:t>
                </a:r>
              </a:p>
            </xdr:txBody>
          </xdr:sp>
        </xdr:grpSp>
        <xdr:clientData fLocksWithSheet="0"/>
      </xdr:twoCellAnchor>
    </mc:Choice>
    <mc:Fallback/>
  </mc:AlternateContent>
  <xdr:twoCellAnchor>
    <xdr:from>
      <xdr:col>0</xdr:col>
      <xdr:colOff>53554</xdr:colOff>
      <xdr:row>2</xdr:row>
      <xdr:rowOff>103910</xdr:rowOff>
    </xdr:from>
    <xdr:to>
      <xdr:col>1</xdr:col>
      <xdr:colOff>1258455</xdr:colOff>
      <xdr:row>14</xdr:row>
      <xdr:rowOff>229518</xdr:rowOff>
    </xdr:to>
    <xdr:sp macro="" textlink="">
      <xdr:nvSpPr>
        <xdr:cNvPr id="28" name="Ajatuskupla: Pilvi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3554" y="517043"/>
          <a:ext cx="4158034" cy="2887475"/>
        </a:xfrm>
        <a:prstGeom prst="cloudCallout">
          <a:avLst>
            <a:gd name="adj1" fmla="val 65854"/>
            <a:gd name="adj2" fmla="val -2509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</xdr:col>
      <xdr:colOff>1166016</xdr:colOff>
      <xdr:row>6</xdr:row>
      <xdr:rowOff>34636</xdr:rowOff>
    </xdr:from>
    <xdr:to>
      <xdr:col>3</xdr:col>
      <xdr:colOff>253396</xdr:colOff>
      <xdr:row>29</xdr:row>
      <xdr:rowOff>162399</xdr:rowOff>
    </xdr:to>
    <xdr:pic>
      <xdr:nvPicPr>
        <xdr:cNvPr id="29" name="Kuva 28" descr="Nuori kiinalainen poik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652" y="1073727"/>
          <a:ext cx="1858289" cy="5969763"/>
        </a:xfrm>
        <a:prstGeom prst="rect">
          <a:avLst/>
        </a:prstGeom>
      </xdr:spPr>
    </xdr:pic>
    <xdr:clientData/>
  </xdr:twoCellAnchor>
  <xdr:oneCellAnchor>
    <xdr:from>
      <xdr:col>0</xdr:col>
      <xdr:colOff>509791</xdr:colOff>
      <xdr:row>15</xdr:row>
      <xdr:rowOff>251014</xdr:rowOff>
    </xdr:from>
    <xdr:ext cx="3395869" cy="1787669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9791" y="3655928"/>
          <a:ext cx="3395869" cy="178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i-FI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Tarvitset</a:t>
          </a:r>
          <a:r>
            <a:rPr lang="fi-FI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yhteisiä tutkinnon osia tutkintoosi </a:t>
          </a:r>
          <a:r>
            <a:rPr lang="fi-FI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yhteensä 35 osp </a:t>
          </a:r>
          <a:r>
            <a:rPr lang="fi-FI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(26 osp pakollisia ja 9 osp valinnaisia).</a:t>
          </a:r>
        </a:p>
        <a:p>
          <a:pPr algn="ctr"/>
          <a:endParaRPr lang="fi-FI" sz="1400">
            <a:effectLst/>
          </a:endParaRPr>
        </a:p>
        <a:p>
          <a:pPr algn="ctr"/>
          <a:r>
            <a:rPr lang="fi-FI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Voit tällä laskurilla seurata omien ospiesi kertymistä klikkaamalla tutkinnon osan suoritetuksi, kun olet sen tehnyt. </a:t>
          </a:r>
          <a:endParaRPr lang="fi-FI" sz="1400">
            <a:effectLst/>
          </a:endParaRPr>
        </a:p>
        <a:p>
          <a:endParaRPr lang="fi-FI" sz="1600"/>
        </a:p>
      </xdr:txBody>
    </xdr:sp>
    <xdr:clientData/>
  </xdr:oneCellAnchor>
  <xdr:oneCellAnchor>
    <xdr:from>
      <xdr:col>1</xdr:col>
      <xdr:colOff>947557</xdr:colOff>
      <xdr:row>27</xdr:row>
      <xdr:rowOff>46432</xdr:rowOff>
    </xdr:from>
    <xdr:ext cx="318485" cy="255904"/>
    <xdr:sp macro="" textlink="">
      <xdr:nvSpPr>
        <xdr:cNvPr id="34" name="Tekstiruutu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903193" y="6661977"/>
          <a:ext cx="318485" cy="25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SL</a:t>
          </a:r>
        </a:p>
      </xdr:txBody>
    </xdr:sp>
    <xdr:clientData/>
  </xdr:oneCellAnchor>
  <xdr:twoCellAnchor>
    <xdr:from>
      <xdr:col>13</xdr:col>
      <xdr:colOff>178755</xdr:colOff>
      <xdr:row>23</xdr:row>
      <xdr:rowOff>124522</xdr:rowOff>
    </xdr:from>
    <xdr:to>
      <xdr:col>14</xdr:col>
      <xdr:colOff>186121</xdr:colOff>
      <xdr:row>27</xdr:row>
      <xdr:rowOff>153353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4358" y="5631505"/>
          <a:ext cx="675211" cy="107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512592</xdr:colOff>
      <xdr:row>9</xdr:row>
      <xdr:rowOff>5050</xdr:rowOff>
    </xdr:from>
    <xdr:to>
      <xdr:col>0</xdr:col>
      <xdr:colOff>2907229</xdr:colOff>
      <xdr:row>12</xdr:row>
      <xdr:rowOff>246350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2592" y="1841195"/>
          <a:ext cx="2394637" cy="10446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5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Pakollisia opintoja puuttuu</a:t>
          </a:r>
          <a:r>
            <a:rPr lang="fi-FI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i-FI" sz="1500">
            <a:effectLst/>
          </a:endParaRPr>
        </a:p>
        <a:p>
          <a:r>
            <a:rPr lang="fi-FI" sz="15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Valinnaisia opintoja puuttuu</a:t>
          </a:r>
        </a:p>
        <a:p>
          <a:endParaRPr lang="fi-FI">
            <a:effectLst/>
          </a:endParaRP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(miinusmerkkinen luku kertoo, että opintoja on yli pakollisesti tarvittavan)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 editAs="oneCell">
    <xdr:from>
      <xdr:col>11</xdr:col>
      <xdr:colOff>438592</xdr:colOff>
      <xdr:row>4</xdr:row>
      <xdr:rowOff>191011</xdr:rowOff>
    </xdr:from>
    <xdr:to>
      <xdr:col>12</xdr:col>
      <xdr:colOff>1521066</xdr:colOff>
      <xdr:row>29</xdr:row>
      <xdr:rowOff>83102</xdr:rowOff>
    </xdr:to>
    <xdr:pic>
      <xdr:nvPicPr>
        <xdr:cNvPr id="11" name="Kuva 10" descr="Nuori koulutyttö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2040" y="1023080"/>
          <a:ext cx="1783164" cy="5880798"/>
        </a:xfrm>
        <a:prstGeom prst="rect">
          <a:avLst/>
        </a:prstGeom>
      </xdr:spPr>
    </xdr:pic>
    <xdr:clientData/>
  </xdr:twoCellAnchor>
  <xdr:twoCellAnchor>
    <xdr:from>
      <xdr:col>12</xdr:col>
      <xdr:colOff>1499913</xdr:colOff>
      <xdr:row>3</xdr:row>
      <xdr:rowOff>65689</xdr:rowOff>
    </xdr:from>
    <xdr:to>
      <xdr:col>15</xdr:col>
      <xdr:colOff>481723</xdr:colOff>
      <xdr:row>13</xdr:row>
      <xdr:rowOff>76638</xdr:rowOff>
    </xdr:to>
    <xdr:sp macro="" textlink="">
      <xdr:nvSpPr>
        <xdr:cNvPr id="12" name="Ajatuskupla: Pilvi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324051" y="689741"/>
          <a:ext cx="2704224" cy="2266294"/>
        </a:xfrm>
        <a:prstGeom prst="cloudCallout">
          <a:avLst>
            <a:gd name="adj1" fmla="val -78728"/>
            <a:gd name="adj2" fmla="val -3297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12</xdr:col>
      <xdr:colOff>2025431</xdr:colOff>
      <xdr:row>6</xdr:row>
      <xdr:rowOff>208016</xdr:rowOff>
    </xdr:from>
    <xdr:to>
      <xdr:col>14</xdr:col>
      <xdr:colOff>405086</xdr:colOff>
      <xdr:row>12</xdr:row>
      <xdr:rowOff>10947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849569" y="1248102"/>
          <a:ext cx="1488965" cy="13794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/>
            <a:t>Nyt sitten täytyy tehdä</a:t>
          </a:r>
          <a:r>
            <a:rPr lang="fi-FI" sz="1400" baseline="0"/>
            <a:t> kaikki pakolliset ja päättää mitä valinnaisia haluaa tehdä!</a:t>
          </a:r>
          <a:endParaRPr lang="fi-FI" sz="1400"/>
        </a:p>
      </xdr:txBody>
    </xdr:sp>
    <xdr:clientData/>
  </xdr:twoCellAnchor>
  <xdr:twoCellAnchor>
    <xdr:from>
      <xdr:col>12</xdr:col>
      <xdr:colOff>1751724</xdr:colOff>
      <xdr:row>15</xdr:row>
      <xdr:rowOff>175171</xdr:rowOff>
    </xdr:from>
    <xdr:to>
      <xdr:col>15</xdr:col>
      <xdr:colOff>361293</xdr:colOff>
      <xdr:row>22</xdr:row>
      <xdr:rowOff>229914</xdr:rowOff>
    </xdr:to>
    <xdr:sp macro="" textlink="">
      <xdr:nvSpPr>
        <xdr:cNvPr id="14" name="Tekstiruutu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575862" y="3580085"/>
          <a:ext cx="2331983" cy="1894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/>
            <a:t>Kysythän suoritustavoista</a:t>
          </a:r>
          <a:r>
            <a:rPr lang="fi-FI" sz="1400" baseline="0"/>
            <a:t> tarvittaessa lisää kokonaisuudesta vastaavalta opettajalta tai ohjaavalta opettajaltasi!</a:t>
          </a:r>
        </a:p>
        <a:p>
          <a:pPr algn="ctr"/>
          <a:endParaRPr lang="fi-FI" sz="1400" baseline="0"/>
        </a:p>
        <a:p>
          <a:pPr algn="ctr"/>
          <a:endParaRPr lang="fi-FI" sz="1400" baseline="0"/>
        </a:p>
        <a:p>
          <a:pPr algn="ctr"/>
          <a:r>
            <a:rPr lang="fi-FI" sz="1600" b="1" baseline="0"/>
            <a:t>Iloa opintoihin!</a:t>
          </a:r>
          <a:endParaRPr lang="fi-FI" sz="1600" b="1"/>
        </a:p>
      </xdr:txBody>
    </xdr:sp>
    <xdr:clientData/>
  </xdr:twoCellAnchor>
  <xdr:oneCellAnchor>
    <xdr:from>
      <xdr:col>1</xdr:col>
      <xdr:colOff>229914</xdr:colOff>
      <xdr:row>23</xdr:row>
      <xdr:rowOff>98534</xdr:rowOff>
    </xdr:from>
    <xdr:ext cx="184731" cy="255904"/>
    <xdr:sp macro="" textlink="">
      <xdr:nvSpPr>
        <xdr:cNvPr id="15" name="Tekstiruutu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185948" y="5605517"/>
          <a:ext cx="184731" cy="255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twoCellAnchor>
    <xdr:from>
      <xdr:col>0</xdr:col>
      <xdr:colOff>711638</xdr:colOff>
      <xdr:row>22</xdr:row>
      <xdr:rowOff>251811</xdr:rowOff>
    </xdr:from>
    <xdr:to>
      <xdr:col>1</xdr:col>
      <xdr:colOff>558363</xdr:colOff>
      <xdr:row>26</xdr:row>
      <xdr:rowOff>208018</xdr:rowOff>
    </xdr:to>
    <xdr:sp macro="" textlink="">
      <xdr:nvSpPr>
        <xdr:cNvPr id="16" name="Tekstiruutu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11638" y="5496035"/>
          <a:ext cx="2802759" cy="10072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/>
            <a:t>Tallenna laskuri itsellesi ja voit seurata kokonaisuuksien kertymistä!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977F7E-7098-4748-9A83-19E17FCF244E}" name="Taulukko1" displayName="Taulukko1" ref="E6:K28" totalsRowShown="0" headerRowDxfId="9" dataDxfId="8" tableBorderDxfId="7">
  <autoFilter ref="E6:K28" xr:uid="{833934A8-CEEC-45A6-8A99-5C9CDFBD8DCC}"/>
  <tableColumns count="7">
    <tableColumn id="1" xr3:uid="{CD13097B-0E4B-4465-AAA7-B9B750DB5F76}" name="Tutkinnon osat" dataDxfId="6"/>
    <tableColumn id="2" xr3:uid="{20EEC3EF-CCAC-415F-AA26-7E6AEB62609B}" name="Sarake1" dataDxfId="5"/>
    <tableColumn id="3" xr3:uid="{44F572DA-A95B-44A2-A49E-A11A64BD1327}" name="osp" dataDxfId="4"/>
    <tableColumn id="4" xr3:uid="{C55E1F1D-5900-4D9E-AB07-A05F03E47C54}" name="Suoritettu" dataDxfId="3"/>
    <tableColumn id="5" xr3:uid="{AD78DF8A-D6BE-49A7-9074-C5AECDD930BB}" name="Pakollinen" dataDxfId="2">
      <calculatedColumnFormula>IF(AND(Taul1!$K7=TRUE,F7="Pakollinen"),G7,"")</calculatedColumnFormula>
    </tableColumn>
    <tableColumn id="6" xr3:uid="{6D325B01-97EC-4F1C-BDFD-37174C112483}" name="Valinnaiset" dataDxfId="1">
      <calculatedColumnFormula>IF(AND(Taul1!$K7=TRUE,Taul1!$F7="Valinnainen"),G7,"")</calculatedColumnFormula>
    </tableColumn>
    <tableColumn id="8" xr3:uid="{4A47E805-E716-4FD8-9C6F-955CF94D1764}" name="mäkärä2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Galler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Galleria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ia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C57-C94B-481F-AFEF-9F4EBAACE969}">
  <sheetPr codeName="Taul1"/>
  <dimension ref="B5:O34"/>
  <sheetViews>
    <sheetView showGridLines="0" tabSelected="1" topLeftCell="A2" zoomScale="58" zoomScaleNormal="55" workbookViewId="0">
      <selection activeCell="T22" sqref="T22"/>
    </sheetView>
  </sheetViews>
  <sheetFormatPr defaultRowHeight="16.5" x14ac:dyDescent="0.5"/>
  <cols>
    <col min="1" max="1" width="42.26953125" style="9" customWidth="1"/>
    <col min="2" max="2" width="32.08984375" style="9" customWidth="1"/>
    <col min="3" max="3" width="7.6328125" style="9" customWidth="1"/>
    <col min="4" max="4" width="8.7265625" style="9" customWidth="1"/>
    <col min="5" max="5" width="49.08984375" style="1" customWidth="1"/>
    <col min="6" max="6" width="12" style="1" customWidth="1"/>
    <col min="7" max="7" width="7.1796875" style="22" customWidth="1"/>
    <col min="8" max="8" width="14.7265625" style="41" hidden="1" customWidth="1"/>
    <col min="9" max="9" width="10.36328125" style="1" hidden="1" customWidth="1"/>
    <col min="10" max="10" width="8.81640625" style="1" hidden="1" customWidth="1"/>
    <col min="11" max="11" width="37.36328125" style="31" hidden="1" customWidth="1"/>
    <col min="12" max="12" width="10.08984375" style="3" customWidth="1"/>
    <col min="13" max="13" width="34.90625" style="9" customWidth="1"/>
    <col min="14" max="14" width="9.6328125" style="9" customWidth="1"/>
    <col min="15" max="16384" width="8.7265625" style="9"/>
  </cols>
  <sheetData>
    <row r="5" spans="2:15" x14ac:dyDescent="0.5">
      <c r="G5" s="22" t="s">
        <v>10</v>
      </c>
    </row>
    <row r="6" spans="2:15" hidden="1" x14ac:dyDescent="0.5">
      <c r="E6" s="7" t="s">
        <v>0</v>
      </c>
      <c r="F6" s="7" t="s">
        <v>1</v>
      </c>
      <c r="G6" s="23" t="s">
        <v>9</v>
      </c>
      <c r="H6" s="42" t="s">
        <v>2</v>
      </c>
      <c r="I6" s="8" t="s">
        <v>3</v>
      </c>
      <c r="J6" s="8" t="s">
        <v>4</v>
      </c>
      <c r="K6" s="32" t="s">
        <v>8</v>
      </c>
      <c r="L6" s="9"/>
    </row>
    <row r="7" spans="2:15" ht="21" x14ac:dyDescent="0.6">
      <c r="E7" s="10"/>
      <c r="F7" s="28" t="s">
        <v>3</v>
      </c>
      <c r="G7" s="24">
        <v>4</v>
      </c>
      <c r="H7" s="43"/>
      <c r="I7" s="11" t="str">
        <f>IF(AND(Taul1!$K7=TRUE,F7="Pakollinen"),G7,"")</f>
        <v/>
      </c>
      <c r="J7" s="11" t="str">
        <f>IF(AND(Taul1!$K7=TRUE,Taul1!$F7="Valinnainen"),G7,"")</f>
        <v/>
      </c>
      <c r="K7" s="33" t="b">
        <v>0</v>
      </c>
      <c r="L7" s="9"/>
    </row>
    <row r="8" spans="2:15" s="14" customFormat="1" ht="21" x14ac:dyDescent="0.6">
      <c r="B8" s="39">
        <f>SUM(I29+J29)</f>
        <v>0</v>
      </c>
      <c r="D8" s="9"/>
      <c r="E8" s="10"/>
      <c r="F8" s="28" t="s">
        <v>3</v>
      </c>
      <c r="G8" s="25">
        <v>1</v>
      </c>
      <c r="H8" s="44"/>
      <c r="I8" s="12" t="str">
        <f>IF(AND(Taul1!$K8=TRUE,F8="Pakollinen"),G8,"")</f>
        <v/>
      </c>
      <c r="J8" s="13" t="str">
        <f>IF(AND(Taul1!$K8=TRUE,Taul1!$F8="Valinnainen"),G8,"")</f>
        <v/>
      </c>
      <c r="K8" s="34" t="b">
        <v>0</v>
      </c>
      <c r="M8" s="15"/>
      <c r="N8" s="30"/>
      <c r="O8" s="37"/>
    </row>
    <row r="9" spans="2:15" ht="21" x14ac:dyDescent="0.6">
      <c r="E9" s="10"/>
      <c r="F9" s="28" t="s">
        <v>3</v>
      </c>
      <c r="G9" s="24">
        <v>3</v>
      </c>
      <c r="H9" s="43"/>
      <c r="I9" s="11" t="str">
        <f>IF(AND(Taul1!$K9=TRUE,F9="Pakollinen"),G9,"")</f>
        <v/>
      </c>
      <c r="J9" s="11" t="str">
        <f>IF(AND(Taul1!$K9=TRUE,Taul1!$F9="Valinnainen"),G9,"")</f>
        <v/>
      </c>
      <c r="K9" s="33" t="b">
        <v>0</v>
      </c>
      <c r="L9" s="9"/>
      <c r="M9" s="16"/>
      <c r="N9" s="17"/>
    </row>
    <row r="10" spans="2:15" ht="21" x14ac:dyDescent="0.6">
      <c r="B10" s="40">
        <f>26-Taul1!$I$29</f>
        <v>26</v>
      </c>
      <c r="E10" s="10"/>
      <c r="F10" s="28" t="s">
        <v>3</v>
      </c>
      <c r="G10" s="25">
        <v>2</v>
      </c>
      <c r="H10" s="45"/>
      <c r="I10" s="12" t="str">
        <f>IF(AND(Taul1!$K10=TRUE,F10="Pakollinen"),G10,"")</f>
        <v/>
      </c>
      <c r="J10" s="12" t="str">
        <f>IF(AND(Taul1!$K10=TRUE,Taul1!$F10="Valinnainen"),G10,"")</f>
        <v/>
      </c>
      <c r="K10" s="34" t="b">
        <v>0</v>
      </c>
      <c r="L10" s="9"/>
      <c r="M10" s="16"/>
      <c r="N10" s="38"/>
    </row>
    <row r="11" spans="2:15" ht="21" x14ac:dyDescent="0.6">
      <c r="B11" s="40">
        <f>9-J29</f>
        <v>9</v>
      </c>
      <c r="E11" s="10"/>
      <c r="F11" s="28" t="s">
        <v>3</v>
      </c>
      <c r="G11" s="24">
        <v>1</v>
      </c>
      <c r="H11" s="43"/>
      <c r="I11" s="11" t="str">
        <f>IF(AND(Taul1!$K11=TRUE,F11="Pakollinen"),G11,"")</f>
        <v/>
      </c>
      <c r="J11" s="11" t="str">
        <f>IF(AND(Taul1!$K11=TRUE,Taul1!$F11="Valinnainen"),G11,"")</f>
        <v/>
      </c>
      <c r="K11" s="33" t="b">
        <v>0</v>
      </c>
      <c r="L11" s="9"/>
      <c r="N11" s="38"/>
    </row>
    <row r="12" spans="2:15" ht="21" x14ac:dyDescent="0.6">
      <c r="E12" s="10"/>
      <c r="F12" s="28" t="s">
        <v>3</v>
      </c>
      <c r="G12" s="25">
        <v>4</v>
      </c>
      <c r="H12" s="45"/>
      <c r="I12" s="12" t="str">
        <f>IF(AND(Taul1!$K12=TRUE,F12="Pakollinen"),G12,"")</f>
        <v/>
      </c>
      <c r="J12" s="12" t="str">
        <f>IF(AND(Taul1!$K12=TRUE,Taul1!$F12="Valinnainen"),G12,"")</f>
        <v/>
      </c>
      <c r="K12" s="34" t="b">
        <v>0</v>
      </c>
      <c r="L12" s="9"/>
    </row>
    <row r="13" spans="2:15" ht="21" x14ac:dyDescent="0.6">
      <c r="E13" s="10"/>
      <c r="F13" s="28" t="s">
        <v>3</v>
      </c>
      <c r="G13" s="24">
        <v>2</v>
      </c>
      <c r="H13" s="43"/>
      <c r="I13" s="11" t="str">
        <f>IF(AND(Taul1!$K13=TRUE,F13="Pakollinen"),G13,"")</f>
        <v/>
      </c>
      <c r="J13" s="11" t="str">
        <f>IF(AND(Taul1!$K13=TRUE,Taul1!$F13="Valinnainen"),G13,"")</f>
        <v/>
      </c>
      <c r="K13" s="33" t="b">
        <v>0</v>
      </c>
      <c r="L13" s="9"/>
    </row>
    <row r="14" spans="2:15" ht="21" x14ac:dyDescent="0.6">
      <c r="E14" s="10"/>
      <c r="F14" s="28" t="s">
        <v>3</v>
      </c>
      <c r="G14" s="25">
        <v>2</v>
      </c>
      <c r="H14" s="45"/>
      <c r="I14" s="12" t="str">
        <f>IF(AND(Taul1!$K14=TRUE,F14="Pakollinen"),G14,"")</f>
        <v/>
      </c>
      <c r="J14" s="12" t="str">
        <f>IF(AND(Taul1!$K14=TRUE,Taul1!$F14="Valinnainen"),G14,"")</f>
        <v/>
      </c>
      <c r="K14" s="34" t="b">
        <v>0</v>
      </c>
      <c r="L14" s="9"/>
    </row>
    <row r="15" spans="2:15" ht="21" x14ac:dyDescent="0.6">
      <c r="E15" s="10"/>
      <c r="F15" s="28" t="s">
        <v>3</v>
      </c>
      <c r="G15" s="24">
        <v>2</v>
      </c>
      <c r="H15" s="43"/>
      <c r="I15" s="11" t="str">
        <f>IF(AND(Taul1!$K15=TRUE,F15="Pakollinen"),G15,"")</f>
        <v/>
      </c>
      <c r="J15" s="11" t="str">
        <f>IF(AND(Taul1!$K15=TRUE,Taul1!$F15="Valinnainen"),G15,"")</f>
        <v/>
      </c>
      <c r="K15" s="33" t="b">
        <v>0</v>
      </c>
      <c r="L15" s="9"/>
    </row>
    <row r="16" spans="2:15" ht="21" x14ac:dyDescent="0.6">
      <c r="E16" s="10"/>
      <c r="F16" s="28" t="s">
        <v>3</v>
      </c>
      <c r="G16" s="25">
        <v>1</v>
      </c>
      <c r="H16" s="45"/>
      <c r="I16" s="12" t="str">
        <f>IF(AND(Taul1!$K16=TRUE,F16="Pakollinen"),G16,"")</f>
        <v/>
      </c>
      <c r="J16" s="12" t="str">
        <f>IF(AND(Taul1!$K16=TRUE,Taul1!$F16="Valinnainen"),G16,"")</f>
        <v/>
      </c>
      <c r="K16" s="34" t="b">
        <v>0</v>
      </c>
      <c r="L16" s="9"/>
    </row>
    <row r="17" spans="5:12" ht="21" x14ac:dyDescent="0.6">
      <c r="E17" s="10"/>
      <c r="F17" s="28" t="s">
        <v>3</v>
      </c>
      <c r="G17" s="24">
        <v>1</v>
      </c>
      <c r="H17" s="43"/>
      <c r="I17" s="11" t="str">
        <f>IF(AND(Taul1!$K17=TRUE,F17="Pakollinen"),G17,"")</f>
        <v/>
      </c>
      <c r="J17" s="11" t="str">
        <f>IF(AND(Taul1!$K17=TRUE,Taul1!$F17="Valinnainen"),G17,"")</f>
        <v/>
      </c>
      <c r="K17" s="33" t="b">
        <v>0</v>
      </c>
      <c r="L17" s="9"/>
    </row>
    <row r="18" spans="5:12" ht="21" x14ac:dyDescent="0.6">
      <c r="E18" s="10"/>
      <c r="F18" s="28" t="s">
        <v>3</v>
      </c>
      <c r="G18" s="25">
        <v>2</v>
      </c>
      <c r="H18" s="45"/>
      <c r="I18" s="12" t="str">
        <f>IF(AND(Taul1!$K18=TRUE,F18="Pakollinen"),G18,"")</f>
        <v/>
      </c>
      <c r="J18" s="12" t="str">
        <f>IF(AND(Taul1!$K18=TRUE,Taul1!$F18="Valinnainen"),G18,"")</f>
        <v/>
      </c>
      <c r="K18" s="34" t="b">
        <v>0</v>
      </c>
      <c r="L18" s="9"/>
    </row>
    <row r="19" spans="5:12" ht="21" x14ac:dyDescent="0.6">
      <c r="E19" s="10"/>
      <c r="F19" s="28" t="s">
        <v>3</v>
      </c>
      <c r="G19" s="24">
        <v>1</v>
      </c>
      <c r="H19" s="43"/>
      <c r="I19" s="11" t="str">
        <f>IF(AND(Taul1!$K19=TRUE,F19="Pakollinen"),G19,"")</f>
        <v/>
      </c>
      <c r="J19" s="11" t="str">
        <f>IF(AND(Taul1!$K19=TRUE,Taul1!$F19="Valinnainen"),G19,"")</f>
        <v/>
      </c>
      <c r="K19" s="33" t="b">
        <v>0</v>
      </c>
      <c r="L19" s="9"/>
    </row>
    <row r="20" spans="5:12" ht="21" x14ac:dyDescent="0.6">
      <c r="E20" s="18"/>
      <c r="F20" s="29" t="s">
        <v>5</v>
      </c>
      <c r="G20" s="26">
        <v>2</v>
      </c>
      <c r="H20" s="45"/>
      <c r="I20" s="12" t="str">
        <f>IF(AND(Taul1!$K20=TRUE,F20="Pakollinen"),G20,"")</f>
        <v/>
      </c>
      <c r="J20" s="12" t="str">
        <f>IF(AND(Taul1!$K20=TRUE,Taul1!$F20="Valinnainen"),G20,"")</f>
        <v/>
      </c>
      <c r="K20" s="34" t="b">
        <v>0</v>
      </c>
      <c r="L20" s="9"/>
    </row>
    <row r="21" spans="5:12" ht="21" x14ac:dyDescent="0.6">
      <c r="E21" s="18"/>
      <c r="F21" s="29" t="s">
        <v>5</v>
      </c>
      <c r="G21" s="26">
        <v>1</v>
      </c>
      <c r="H21" s="43"/>
      <c r="I21" s="11" t="str">
        <f>IF(AND(Taul1!$K21=TRUE,F21="Pakollinen"),G21,"")</f>
        <v/>
      </c>
      <c r="J21" s="11" t="str">
        <f>IF(AND(Taul1!$K21=TRUE,Taul1!$F21="Valinnainen"),G21,"")</f>
        <v/>
      </c>
      <c r="K21" s="33" t="b">
        <v>0</v>
      </c>
      <c r="L21" s="9"/>
    </row>
    <row r="22" spans="5:12" ht="21" x14ac:dyDescent="0.6">
      <c r="E22" s="18"/>
      <c r="F22" s="29" t="s">
        <v>5</v>
      </c>
      <c r="G22" s="26">
        <v>3</v>
      </c>
      <c r="H22" s="45"/>
      <c r="I22" s="12" t="str">
        <f>IF(AND(Taul1!$K22=TRUE,F22="Pakollinen"),G22,"")</f>
        <v/>
      </c>
      <c r="J22" s="12" t="str">
        <f>IF(AND(Taul1!$K22=TRUE,Taul1!$F22="Valinnainen"),G22,"")</f>
        <v/>
      </c>
      <c r="K22" s="34" t="b">
        <v>0</v>
      </c>
      <c r="L22" s="9"/>
    </row>
    <row r="23" spans="5:12" ht="21" x14ac:dyDescent="0.6">
      <c r="E23" s="18"/>
      <c r="F23" s="29" t="s">
        <v>5</v>
      </c>
      <c r="G23" s="26">
        <v>3</v>
      </c>
      <c r="H23" s="43"/>
      <c r="I23" s="11" t="str">
        <f>IF(AND(Taul1!$K23=TRUE,F23="Pakollinen"),G23,"")</f>
        <v/>
      </c>
      <c r="J23" s="11" t="str">
        <f>IF(AND(Taul1!$K23=TRUE,Taul1!$F23="Valinnainen"),G23,"")</f>
        <v/>
      </c>
      <c r="K23" s="33" t="b">
        <v>0</v>
      </c>
      <c r="L23" s="9"/>
    </row>
    <row r="24" spans="5:12" ht="21" x14ac:dyDescent="0.6">
      <c r="E24" s="18"/>
      <c r="F24" s="29" t="s">
        <v>5</v>
      </c>
      <c r="G24" s="26">
        <v>2</v>
      </c>
      <c r="H24" s="45"/>
      <c r="I24" s="12" t="str">
        <f>IF(AND(Taul1!$K24=TRUE,F24="Pakollinen"),G24,"")</f>
        <v/>
      </c>
      <c r="J24" s="12" t="str">
        <f>IF(AND(Taul1!$K24=TRUE,Taul1!$F24="Valinnainen"),G24,"")</f>
        <v/>
      </c>
      <c r="K24" s="34" t="b">
        <v>0</v>
      </c>
      <c r="L24" s="9"/>
    </row>
    <row r="25" spans="5:12" ht="21" x14ac:dyDescent="0.6">
      <c r="E25" s="18"/>
      <c r="F25" s="29" t="s">
        <v>5</v>
      </c>
      <c r="G25" s="26">
        <v>2</v>
      </c>
      <c r="H25" s="43"/>
      <c r="I25" s="11" t="str">
        <f>IF(AND(Taul1!$K25=TRUE,F25="Pakollinen"),G25,"")</f>
        <v/>
      </c>
      <c r="J25" s="11" t="str">
        <f>IF(AND(Taul1!$K25=TRUE,Taul1!$F25="Valinnainen"),G25,"")</f>
        <v/>
      </c>
      <c r="K25" s="33" t="b">
        <v>0</v>
      </c>
      <c r="L25" s="9"/>
    </row>
    <row r="26" spans="5:12" ht="21" x14ac:dyDescent="0.6">
      <c r="E26" s="18"/>
      <c r="F26" s="29" t="s">
        <v>5</v>
      </c>
      <c r="G26" s="26">
        <v>2</v>
      </c>
      <c r="H26" s="45"/>
      <c r="I26" s="12" t="str">
        <f>IF(AND(Taul1!$K26=TRUE,F26="Pakollinen"),G26,"")</f>
        <v/>
      </c>
      <c r="J26" s="12" t="str">
        <f>IF(AND(Taul1!$K26=TRUE,Taul1!$F26="Valinnainen"),G26,"")</f>
        <v/>
      </c>
      <c r="K26" s="34" t="b">
        <v>0</v>
      </c>
      <c r="L26" s="9"/>
    </row>
    <row r="27" spans="5:12" ht="21" x14ac:dyDescent="0.6">
      <c r="E27" s="18"/>
      <c r="F27" s="29" t="s">
        <v>5</v>
      </c>
      <c r="G27" s="26">
        <v>3</v>
      </c>
      <c r="H27" s="43"/>
      <c r="I27" s="11" t="str">
        <f>IF(AND(Taul1!$K27=TRUE,F27="Pakollinen"),G27,"")</f>
        <v/>
      </c>
      <c r="J27" s="11" t="str">
        <f>IF(AND(Taul1!$K27=TRUE,Taul1!$F27="Valinnainen"),G27,"")</f>
        <v/>
      </c>
      <c r="K27" s="33" t="b">
        <v>0</v>
      </c>
      <c r="L27" s="9"/>
    </row>
    <row r="28" spans="5:12" ht="21" x14ac:dyDescent="0.6">
      <c r="E28" s="18"/>
      <c r="F28" s="29" t="s">
        <v>5</v>
      </c>
      <c r="G28" s="26">
        <v>3</v>
      </c>
      <c r="H28" s="45"/>
      <c r="I28" s="12" t="str">
        <f>IF(AND(Taul1!$K28=TRUE,F28="Pakollinen"),G28,"")</f>
        <v/>
      </c>
      <c r="J28" s="12" t="str">
        <f>IF(AND(Taul1!$K28=TRUE,Taul1!$F28="Valinnainen"),G28,"")</f>
        <v/>
      </c>
      <c r="K28" s="35" t="b">
        <v>0</v>
      </c>
      <c r="L28" s="9"/>
    </row>
    <row r="29" spans="5:12" ht="17" hidden="1" thickTop="1" x14ac:dyDescent="0.5">
      <c r="E29" s="19" t="s">
        <v>6</v>
      </c>
      <c r="F29" s="20" t="s">
        <v>7</v>
      </c>
      <c r="G29" s="27"/>
      <c r="H29" s="46"/>
      <c r="I29" s="21">
        <f>SUBTOTAL(109,Taul1!$I$7:$I$28)</f>
        <v>0</v>
      </c>
      <c r="J29" s="21">
        <f>SUBTOTAL(109,Taul1!$J$7:$J$28)</f>
        <v>0</v>
      </c>
      <c r="K29" s="36"/>
    </row>
    <row r="30" spans="5:12" x14ac:dyDescent="0.5">
      <c r="E30" s="2"/>
      <c r="F30" s="2"/>
      <c r="H30" s="47"/>
      <c r="I30" s="3"/>
      <c r="J30" s="3"/>
    </row>
    <row r="31" spans="5:12" x14ac:dyDescent="0.5">
      <c r="I31" s="3"/>
      <c r="J31" s="3"/>
    </row>
    <row r="32" spans="5:12" ht="27.5" x14ac:dyDescent="0.8">
      <c r="E32" s="6"/>
      <c r="F32" s="4"/>
    </row>
    <row r="33" spans="5:6" x14ac:dyDescent="0.5">
      <c r="E33" s="5"/>
      <c r="F33" s="3"/>
    </row>
    <row r="34" spans="5:6" x14ac:dyDescent="0.5">
      <c r="E34" s="5"/>
      <c r="F34" s="3"/>
    </row>
  </sheetData>
  <sheetProtection algorithmName="SHA-512" hashValue="pDg2XkvsiBll9Yf4YfDZIHJZsouth5pXZAvrE4iuIcuUA0Kra4pC2Kets+iF0Cl7MuwPTigImGBzVpmBWcfr5Q==" saltValue="QqWgPMfpEe7C24WlK+tyVQ==" spinCount="100000" sheet="1" objects="1" scenarios="1" selectLockedCells="1"/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locked="0" defaultSize="0" autoFill="0" autoLine="0" autoPict="0" altText="Viestintä- ja vuorovaikutus äidinkielellä, suomi">
                <anchor moveWithCells="1" sizeWithCells="1">
                  <from>
                    <xdr:col>4</xdr:col>
                    <xdr:colOff>139700</xdr:colOff>
                    <xdr:row>6</xdr:row>
                    <xdr:rowOff>31750</xdr:rowOff>
                  </from>
                  <to>
                    <xdr:col>6</xdr:col>
                    <xdr:colOff>495300</xdr:colOff>
                    <xdr:row>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8</xdr:row>
                    <xdr:rowOff>44450</xdr:rowOff>
                  </from>
                  <to>
                    <xdr:col>6</xdr:col>
                    <xdr:colOff>495300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7</xdr:row>
                    <xdr:rowOff>31750</xdr:rowOff>
                  </from>
                  <to>
                    <xdr:col>11</xdr:col>
                    <xdr:colOff>146050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9</xdr:row>
                    <xdr:rowOff>50800</xdr:rowOff>
                  </from>
                  <to>
                    <xdr:col>7</xdr:col>
                    <xdr:colOff>0</xdr:colOff>
                    <xdr:row>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10</xdr:row>
                    <xdr:rowOff>31750</xdr:rowOff>
                  </from>
                  <to>
                    <xdr:col>6</xdr:col>
                    <xdr:colOff>488950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11</xdr:row>
                    <xdr:rowOff>25400</xdr:rowOff>
                  </from>
                  <to>
                    <xdr:col>11</xdr:col>
                    <xdr:colOff>266700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12</xdr:row>
                    <xdr:rowOff>31750</xdr:rowOff>
                  </from>
                  <to>
                    <xdr:col>11</xdr:col>
                    <xdr:colOff>158750</xdr:colOff>
                    <xdr:row>12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Check Box 62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13</xdr:row>
                    <xdr:rowOff>31750</xdr:rowOff>
                  </from>
                  <to>
                    <xdr:col>11</xdr:col>
                    <xdr:colOff>139700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2" name="Check Box 63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14</xdr:row>
                    <xdr:rowOff>31750</xdr:rowOff>
                  </from>
                  <to>
                    <xdr:col>11</xdr:col>
                    <xdr:colOff>279400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3" name="Check Box 64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15</xdr:row>
                    <xdr:rowOff>31750</xdr:rowOff>
                  </from>
                  <to>
                    <xdr:col>11</xdr:col>
                    <xdr:colOff>88900</xdr:colOff>
                    <xdr:row>15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16</xdr:row>
                    <xdr:rowOff>31750</xdr:rowOff>
                  </from>
                  <to>
                    <xdr:col>11</xdr:col>
                    <xdr:colOff>63500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17</xdr:row>
                    <xdr:rowOff>25400</xdr:rowOff>
                  </from>
                  <to>
                    <xdr:col>11</xdr:col>
                    <xdr:colOff>133350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Check Box 67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18</xdr:row>
                    <xdr:rowOff>31750</xdr:rowOff>
                  </from>
                  <to>
                    <xdr:col>11</xdr:col>
                    <xdr:colOff>76200</xdr:colOff>
                    <xdr:row>18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Check Box 68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19</xdr:row>
                    <xdr:rowOff>25400</xdr:rowOff>
                  </from>
                  <to>
                    <xdr:col>11</xdr:col>
                    <xdr:colOff>50800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20</xdr:row>
                    <xdr:rowOff>25400</xdr:rowOff>
                  </from>
                  <to>
                    <xdr:col>11</xdr:col>
                    <xdr:colOff>82550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Check Box 70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21</xdr:row>
                    <xdr:rowOff>31750</xdr:rowOff>
                  </from>
                  <to>
                    <xdr:col>11</xdr:col>
                    <xdr:colOff>95250</xdr:colOff>
                    <xdr:row>21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71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22</xdr:row>
                    <xdr:rowOff>25400</xdr:rowOff>
                  </from>
                  <to>
                    <xdr:col>11</xdr:col>
                    <xdr:colOff>82550</xdr:colOff>
                    <xdr:row>22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23</xdr:row>
                    <xdr:rowOff>31750</xdr:rowOff>
                  </from>
                  <to>
                    <xdr:col>11</xdr:col>
                    <xdr:colOff>57150</xdr:colOff>
                    <xdr:row>23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24</xdr:row>
                    <xdr:rowOff>25400</xdr:rowOff>
                  </from>
                  <to>
                    <xdr:col>11</xdr:col>
                    <xdr:colOff>69850</xdr:colOff>
                    <xdr:row>24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25</xdr:row>
                    <xdr:rowOff>25400</xdr:rowOff>
                  </from>
                  <to>
                    <xdr:col>11</xdr:col>
                    <xdr:colOff>31750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26</xdr:row>
                    <xdr:rowOff>31750</xdr:rowOff>
                  </from>
                  <to>
                    <xdr:col>11</xdr:col>
                    <xdr:colOff>76200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5" name="Check Box 76">
              <controlPr locked="0" defaultSize="0" autoFill="0" autoLine="0" autoPict="0">
                <anchor moveWithCells="1" sizeWithCells="1">
                  <from>
                    <xdr:col>4</xdr:col>
                    <xdr:colOff>139700</xdr:colOff>
                    <xdr:row>27</xdr:row>
                    <xdr:rowOff>31750</xdr:rowOff>
                  </from>
                  <to>
                    <xdr:col>11</xdr:col>
                    <xdr:colOff>95250</xdr:colOff>
                    <xdr:row>27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Group Box 83">
              <controlPr locked="0" defaultSize="0" autoFill="0" autoPict="0">
                <anchor moveWithCells="1">
                  <from>
                    <xdr:col>3</xdr:col>
                    <xdr:colOff>603250</xdr:colOff>
                    <xdr:row>4</xdr:row>
                    <xdr:rowOff>0</xdr:rowOff>
                  </from>
                  <to>
                    <xdr:col>11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2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9866443-c3f1-495d-a450-dd16fa733b96">
      <UserInfo>
        <DisplayName/>
        <AccountId xsi:nil="true"/>
        <AccountType/>
      </UserInfo>
    </Owner>
    <Students xmlns="39866443-c3f1-495d-a450-dd16fa733b96">
      <UserInfo>
        <DisplayName/>
        <AccountId xsi:nil="true"/>
        <AccountType/>
      </UserInfo>
    </Students>
    <CultureName xmlns="39866443-c3f1-495d-a450-dd16fa733b96" xsi:nil="true"/>
    <AppVersion xmlns="39866443-c3f1-495d-a450-dd16fa733b96" xsi:nil="true"/>
    <DefaultSectionNames xmlns="39866443-c3f1-495d-a450-dd16fa733b96" xsi:nil="true"/>
    <Is_Collaboration_Space_Locked xmlns="39866443-c3f1-495d-a450-dd16fa733b96" xsi:nil="true"/>
    <Has_Teacher_Only_SectionGroup xmlns="39866443-c3f1-495d-a450-dd16fa733b96" xsi:nil="true"/>
    <NotebookType xmlns="39866443-c3f1-495d-a450-dd16fa733b96" xsi:nil="true"/>
    <Invited_Teachers xmlns="39866443-c3f1-495d-a450-dd16fa733b96" xsi:nil="true"/>
    <Invited_Students xmlns="39866443-c3f1-495d-a450-dd16fa733b96" xsi:nil="true"/>
    <Self_Registration_Enabled xmlns="39866443-c3f1-495d-a450-dd16fa733b96" xsi:nil="true"/>
    <FolderType xmlns="39866443-c3f1-495d-a450-dd16fa733b96" xsi:nil="true"/>
    <Teachers xmlns="39866443-c3f1-495d-a450-dd16fa733b96">
      <UserInfo>
        <DisplayName/>
        <AccountId xsi:nil="true"/>
        <AccountType/>
      </UserInfo>
    </Teachers>
    <Student_Groups xmlns="39866443-c3f1-495d-a450-dd16fa733b96">
      <UserInfo>
        <DisplayName/>
        <AccountId xsi:nil="true"/>
        <AccountType/>
      </UserInfo>
    </Student_Group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53B3B5D324A2D47A777BE24A80FED24" ma:contentTypeVersion="27" ma:contentTypeDescription="Luo uusi asiakirja." ma:contentTypeScope="" ma:versionID="d9ba2d681625ff029bfb28886da9caa9">
  <xsd:schema xmlns:xsd="http://www.w3.org/2001/XMLSchema" xmlns:xs="http://www.w3.org/2001/XMLSchema" xmlns:p="http://schemas.microsoft.com/office/2006/metadata/properties" xmlns:ns3="4adf4bf8-c55f-46ad-b4b3-0d57523a9b2d" xmlns:ns4="39866443-c3f1-495d-a450-dd16fa733b96" targetNamespace="http://schemas.microsoft.com/office/2006/metadata/properties" ma:root="true" ma:fieldsID="b737f8a3c6ec7ade2f3dacd401138fc3" ns3:_="" ns4:_="">
    <xsd:import namespace="4adf4bf8-c55f-46ad-b4b3-0d57523a9b2d"/>
    <xsd:import namespace="39866443-c3f1-495d-a450-dd16fa733b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CultureName" minOccurs="0"/>
                <xsd:element ref="ns4:Has_Teacher_Only_SectionGroup" minOccurs="0"/>
                <xsd:element ref="ns4:Is_Collaboration_Space_Locked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f4bf8-c55f-46ad-b4b3-0d57523a9b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  <xsd:element name="LastSharedByUser" ma:index="25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6" nillable="true" ma:displayName="Jaettu viimeksi ajankohtan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66443-c3f1-495d-a450-dd16fa733b96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Has_Teacher_Only_SectionGroup" ma:index="23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MediaServiceAutoTags" ma:internalName="MediaServiceAutoTags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560A1C-33A3-47FA-8F09-45B48846BD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840630-1E52-4CB7-BD0C-F2DA22D1C03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9866443-c3f1-495d-a450-dd16fa733b96"/>
    <ds:schemaRef ds:uri="4adf4bf8-c55f-46ad-b4b3-0d57523a9b2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F9FF8E-9A6A-40D2-AB12-609EB6325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f4bf8-c55f-46ad-b4b3-0d57523a9b2d"/>
    <ds:schemaRef ds:uri="39866443-c3f1-495d-a450-dd16fa733b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Sanni Lehtolainen</dc:creator>
  <cp:lastModifiedBy>Sanni Lehtolainen</cp:lastModifiedBy>
  <dcterms:created xsi:type="dcterms:W3CDTF">2020-04-07T08:02:30Z</dcterms:created>
  <dcterms:modified xsi:type="dcterms:W3CDTF">2020-05-06T18:25:11Z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0x010100453B3B5D324A2D47A777BE24A80FED24</vt:lpwstr>
  </property>
</Properties>
</file>