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omments6.xml" ContentType="application/vnd.openxmlformats-officedocument.spreadsheetml.comments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lahti-my.sharepoint.com/personal/heli_patiala_lahti_fi/Documents/Sitouttava kouluyhteisötyö/Poissaolojen seur/"/>
    </mc:Choice>
  </mc:AlternateContent>
  <xr:revisionPtr revIDLastSave="0" documentId="8_{5EDFDFB3-22F2-4AB7-942A-AA8685CED6C7}" xr6:coauthVersionLast="47" xr6:coauthVersionMax="47" xr10:uidLastSave="{00000000-0000-0000-0000-000000000000}"/>
  <bookViews>
    <workbookView xWindow="-108" yWindow="-108" windowWidth="23256" windowHeight="13896" tabRatio="881" xr2:uid="{B715D5C8-4E7E-4F30-AF9B-80E8476A31B4}"/>
  </bookViews>
  <sheets>
    <sheet name="ALOITUS" sheetId="27" r:id="rId1"/>
    <sheet name="Tuntimerkintöjen yhteenveto" sheetId="1" r:id="rId2"/>
    <sheet name="Tuntirajat - vuosiluokat" sheetId="13" r:id="rId3"/>
    <sheet name="Kaavio tuntirajat - vuosiluokat" sheetId="22" r:id="rId4"/>
    <sheet name="Tuntirajat - luokat" sheetId="28" r:id="rId5"/>
    <sheet name="Kaavio tuntirajat - luokat" sheetId="29" r:id="rId6"/>
    <sheet name="Prosenttirajat - vuosiluokat" sheetId="20" r:id="rId7"/>
    <sheet name="Kaavio prosenttirajat -vuosiluo" sheetId="21" r:id="rId8"/>
    <sheet name="Prosenttirajat - luokat" sheetId="30" r:id="rId9"/>
    <sheet name="Kaavio prosenttirajat -luokat" sheetId="31" r:id="rId10"/>
    <sheet name="Luokitukset" sheetId="23" r:id="rId11"/>
    <sheet name="Kaavio luokitukset" sheetId="25" r:id="rId12"/>
    <sheet name="Luokitukset (2)" sheetId="32" r:id="rId13"/>
    <sheet name="Kaavio luokitukset (2)" sheetId="33" r:id="rId14"/>
  </sheets>
  <definedNames>
    <definedName name="_xlnm._FilterDatabase" localSheetId="1" hidden="1">'Tuntimerkintöjen yhteenveto'!$B$2:$I$4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32" l="1"/>
  <c r="G52" i="32"/>
  <c r="F52" i="32"/>
  <c r="E52" i="32"/>
  <c r="M52" i="32" s="1"/>
  <c r="D52" i="32"/>
  <c r="C52" i="32"/>
  <c r="K52" i="32" s="1"/>
  <c r="B52" i="32"/>
  <c r="J52" i="32" s="1"/>
  <c r="O52" i="32" s="1"/>
  <c r="I51" i="32"/>
  <c r="G51" i="32"/>
  <c r="F51" i="32"/>
  <c r="N51" i="32" s="1"/>
  <c r="E51" i="32"/>
  <c r="M51" i="32" s="1"/>
  <c r="D51" i="32"/>
  <c r="L51" i="32" s="1"/>
  <c r="C51" i="32"/>
  <c r="B51" i="32"/>
  <c r="I50" i="32"/>
  <c r="G50" i="32"/>
  <c r="F50" i="32"/>
  <c r="E50" i="32"/>
  <c r="D50" i="32"/>
  <c r="L50" i="32" s="1"/>
  <c r="C50" i="32"/>
  <c r="K50" i="32" s="1"/>
  <c r="B50" i="32"/>
  <c r="I49" i="32"/>
  <c r="G49" i="32"/>
  <c r="F49" i="32"/>
  <c r="N49" i="32" s="1"/>
  <c r="E49" i="32"/>
  <c r="M49" i="32" s="1"/>
  <c r="D49" i="32"/>
  <c r="L49" i="32" s="1"/>
  <c r="C49" i="32"/>
  <c r="K49" i="32" s="1"/>
  <c r="B49" i="32"/>
  <c r="J49" i="32" s="1"/>
  <c r="O49" i="32" s="1"/>
  <c r="I48" i="32"/>
  <c r="G48" i="32"/>
  <c r="F48" i="32"/>
  <c r="N48" i="32" s="1"/>
  <c r="E48" i="32"/>
  <c r="D48" i="32"/>
  <c r="C48" i="32"/>
  <c r="B48" i="32"/>
  <c r="I47" i="32"/>
  <c r="G47" i="32"/>
  <c r="F47" i="32"/>
  <c r="N47" i="32" s="1"/>
  <c r="E47" i="32"/>
  <c r="M47" i="32" s="1"/>
  <c r="D47" i="32"/>
  <c r="L47" i="32" s="1"/>
  <c r="C47" i="32"/>
  <c r="K47" i="32" s="1"/>
  <c r="B47" i="32"/>
  <c r="J47" i="32" s="1"/>
  <c r="O47" i="32" s="1"/>
  <c r="I46" i="32"/>
  <c r="G46" i="32"/>
  <c r="L46" i="32" s="1"/>
  <c r="F46" i="32"/>
  <c r="E46" i="32"/>
  <c r="D46" i="32"/>
  <c r="C46" i="32"/>
  <c r="B46" i="32"/>
  <c r="I45" i="32"/>
  <c r="G45" i="32"/>
  <c r="F45" i="32"/>
  <c r="E45" i="32"/>
  <c r="D45" i="32"/>
  <c r="C45" i="32"/>
  <c r="B45" i="32"/>
  <c r="I44" i="32"/>
  <c r="G44" i="32"/>
  <c r="M44" i="32" s="1"/>
  <c r="F44" i="32"/>
  <c r="E44" i="32"/>
  <c r="D44" i="32"/>
  <c r="C44" i="32"/>
  <c r="B44" i="32"/>
  <c r="I43" i="32"/>
  <c r="G43" i="32"/>
  <c r="F43" i="32"/>
  <c r="N43" i="32" s="1"/>
  <c r="E43" i="32"/>
  <c r="M43" i="32" s="1"/>
  <c r="D43" i="32"/>
  <c r="C43" i="32"/>
  <c r="B43" i="32"/>
  <c r="I42" i="32"/>
  <c r="G42" i="32"/>
  <c r="F42" i="32"/>
  <c r="E42" i="32"/>
  <c r="D42" i="32"/>
  <c r="C42" i="32"/>
  <c r="B42" i="32"/>
  <c r="I41" i="32"/>
  <c r="G41" i="32"/>
  <c r="F41" i="32"/>
  <c r="E41" i="32"/>
  <c r="D41" i="32"/>
  <c r="C41" i="32"/>
  <c r="B41" i="32"/>
  <c r="I40" i="32"/>
  <c r="G40" i="32"/>
  <c r="F40" i="32"/>
  <c r="E40" i="32"/>
  <c r="D40" i="32"/>
  <c r="C40" i="32"/>
  <c r="B40" i="32"/>
  <c r="I39" i="32"/>
  <c r="G39" i="32"/>
  <c r="F39" i="32"/>
  <c r="E39" i="32"/>
  <c r="D39" i="32"/>
  <c r="C39" i="32"/>
  <c r="B39" i="32"/>
  <c r="I38" i="32"/>
  <c r="G38" i="32"/>
  <c r="F38" i="32"/>
  <c r="E38" i="32"/>
  <c r="D38" i="32"/>
  <c r="C38" i="32"/>
  <c r="B38" i="32"/>
  <c r="I37" i="32"/>
  <c r="G37" i="32"/>
  <c r="F37" i="32"/>
  <c r="N37" i="32" s="1"/>
  <c r="E37" i="32"/>
  <c r="D37" i="32"/>
  <c r="L37" i="32" s="1"/>
  <c r="C37" i="32"/>
  <c r="K37" i="32" s="1"/>
  <c r="B37" i="32"/>
  <c r="J37" i="32" s="1"/>
  <c r="O37" i="32" s="1"/>
  <c r="I36" i="32"/>
  <c r="G36" i="32"/>
  <c r="N36" i="32" s="1"/>
  <c r="F36" i="32"/>
  <c r="E36" i="32"/>
  <c r="D36" i="32"/>
  <c r="C36" i="32"/>
  <c r="B36" i="32"/>
  <c r="I35" i="32"/>
  <c r="G35" i="32"/>
  <c r="F35" i="32"/>
  <c r="N35" i="32" s="1"/>
  <c r="E35" i="32"/>
  <c r="M35" i="32" s="1"/>
  <c r="D35" i="32"/>
  <c r="L35" i="32" s="1"/>
  <c r="C35" i="32"/>
  <c r="K35" i="32" s="1"/>
  <c r="B35" i="32"/>
  <c r="I34" i="32"/>
  <c r="G34" i="32"/>
  <c r="F34" i="32"/>
  <c r="E34" i="32"/>
  <c r="D34" i="32"/>
  <c r="L34" i="32" s="1"/>
  <c r="C34" i="32"/>
  <c r="K34" i="32" s="1"/>
  <c r="B34" i="32"/>
  <c r="I33" i="32"/>
  <c r="G33" i="32"/>
  <c r="L33" i="32" s="1"/>
  <c r="F33" i="32"/>
  <c r="N33" i="32" s="1"/>
  <c r="E33" i="32"/>
  <c r="M33" i="32" s="1"/>
  <c r="D33" i="32"/>
  <c r="C33" i="32"/>
  <c r="B33" i="32"/>
  <c r="I32" i="32"/>
  <c r="G32" i="32"/>
  <c r="F32" i="32"/>
  <c r="N32" i="32" s="1"/>
  <c r="E32" i="32"/>
  <c r="M32" i="32" s="1"/>
  <c r="D32" i="32"/>
  <c r="L32" i="32" s="1"/>
  <c r="C32" i="32"/>
  <c r="K32" i="32" s="1"/>
  <c r="B32" i="32"/>
  <c r="J32" i="32" s="1"/>
  <c r="O32" i="32" s="1"/>
  <c r="N31" i="32"/>
  <c r="I31" i="32"/>
  <c r="G31" i="32"/>
  <c r="F31" i="32"/>
  <c r="E31" i="32"/>
  <c r="M31" i="32" s="1"/>
  <c r="D31" i="32"/>
  <c r="C31" i="32"/>
  <c r="B31" i="32"/>
  <c r="I30" i="32"/>
  <c r="G30" i="32"/>
  <c r="F30" i="32"/>
  <c r="N30" i="32" s="1"/>
  <c r="E30" i="32"/>
  <c r="M30" i="32" s="1"/>
  <c r="D30" i="32"/>
  <c r="C30" i="32"/>
  <c r="K30" i="32" s="1"/>
  <c r="B30" i="32"/>
  <c r="I29" i="32"/>
  <c r="G29" i="32"/>
  <c r="F29" i="32"/>
  <c r="E29" i="32"/>
  <c r="D29" i="32"/>
  <c r="C29" i="32"/>
  <c r="B29" i="32"/>
  <c r="I28" i="32"/>
  <c r="G28" i="32"/>
  <c r="F28" i="32"/>
  <c r="N28" i="32" s="1"/>
  <c r="E28" i="32"/>
  <c r="D28" i="32"/>
  <c r="C28" i="32"/>
  <c r="B28" i="32"/>
  <c r="I27" i="32"/>
  <c r="G27" i="32"/>
  <c r="F27" i="32"/>
  <c r="E27" i="32"/>
  <c r="M27" i="32" s="1"/>
  <c r="D27" i="32"/>
  <c r="L27" i="32" s="1"/>
  <c r="C27" i="32"/>
  <c r="B27" i="32"/>
  <c r="I26" i="32"/>
  <c r="G26" i="32"/>
  <c r="F26" i="32"/>
  <c r="N26" i="32" s="1"/>
  <c r="E26" i="32"/>
  <c r="D26" i="32"/>
  <c r="C26" i="32"/>
  <c r="B26" i="32"/>
  <c r="I25" i="32"/>
  <c r="G25" i="32"/>
  <c r="F25" i="32"/>
  <c r="E25" i="32"/>
  <c r="M25" i="32" s="1"/>
  <c r="D25" i="32"/>
  <c r="L25" i="32" s="1"/>
  <c r="C25" i="32"/>
  <c r="B25" i="32"/>
  <c r="J25" i="32" s="1"/>
  <c r="O25" i="32" s="1"/>
  <c r="I24" i="32"/>
  <c r="G24" i="32"/>
  <c r="F24" i="32"/>
  <c r="E24" i="32"/>
  <c r="D24" i="32"/>
  <c r="C24" i="32"/>
  <c r="B24" i="32"/>
  <c r="I23" i="32"/>
  <c r="G23" i="32"/>
  <c r="F23" i="32"/>
  <c r="E23" i="32"/>
  <c r="M23" i="32" s="1"/>
  <c r="D23" i="32"/>
  <c r="L23" i="32" s="1"/>
  <c r="C23" i="32"/>
  <c r="B23" i="32"/>
  <c r="J23" i="32" s="1"/>
  <c r="O23" i="32" s="1"/>
  <c r="I22" i="32"/>
  <c r="G22" i="32"/>
  <c r="F22" i="32"/>
  <c r="N22" i="32" s="1"/>
  <c r="E22" i="32"/>
  <c r="D22" i="32"/>
  <c r="C22" i="32"/>
  <c r="K22" i="32" s="1"/>
  <c r="B22" i="32"/>
  <c r="I21" i="32"/>
  <c r="G21" i="32"/>
  <c r="F21" i="32"/>
  <c r="E21" i="32"/>
  <c r="M21" i="32" s="1"/>
  <c r="D21" i="32"/>
  <c r="L21" i="32" s="1"/>
  <c r="C21" i="32"/>
  <c r="B21" i="32"/>
  <c r="J21" i="32" s="1"/>
  <c r="O21" i="32" s="1"/>
  <c r="I20" i="32"/>
  <c r="G20" i="32"/>
  <c r="F20" i="32"/>
  <c r="N20" i="32" s="1"/>
  <c r="E20" i="32"/>
  <c r="M20" i="32" s="1"/>
  <c r="D20" i="32"/>
  <c r="C20" i="32"/>
  <c r="B20" i="32"/>
  <c r="I19" i="32"/>
  <c r="G19" i="32"/>
  <c r="F19" i="32"/>
  <c r="N19" i="32" s="1"/>
  <c r="E19" i="32"/>
  <c r="M19" i="32" s="1"/>
  <c r="D19" i="32"/>
  <c r="L19" i="32" s="1"/>
  <c r="C19" i="32"/>
  <c r="K19" i="32" s="1"/>
  <c r="B19" i="32"/>
  <c r="J19" i="32" s="1"/>
  <c r="O19" i="32" s="1"/>
  <c r="I18" i="32"/>
  <c r="G18" i="32"/>
  <c r="F18" i="32"/>
  <c r="E18" i="32"/>
  <c r="D18" i="32"/>
  <c r="C18" i="32"/>
  <c r="B18" i="32"/>
  <c r="I17" i="32"/>
  <c r="G17" i="32"/>
  <c r="F17" i="32"/>
  <c r="E17" i="32"/>
  <c r="D17" i="32"/>
  <c r="C17" i="32"/>
  <c r="B17" i="32"/>
  <c r="I16" i="32"/>
  <c r="G16" i="32"/>
  <c r="M16" i="32" s="1"/>
  <c r="F16" i="32"/>
  <c r="E16" i="32"/>
  <c r="D16" i="32"/>
  <c r="C16" i="32"/>
  <c r="B16" i="32"/>
  <c r="I15" i="32"/>
  <c r="G15" i="32"/>
  <c r="F15" i="32"/>
  <c r="N15" i="32" s="1"/>
  <c r="E15" i="32"/>
  <c r="M15" i="32" s="1"/>
  <c r="D15" i="32"/>
  <c r="C15" i="32"/>
  <c r="B15" i="32"/>
  <c r="L14" i="32"/>
  <c r="I14" i="32"/>
  <c r="G14" i="32"/>
  <c r="F14" i="32"/>
  <c r="E14" i="32"/>
  <c r="M14" i="32" s="1"/>
  <c r="D14" i="32"/>
  <c r="C14" i="32"/>
  <c r="K14" i="32" s="1"/>
  <c r="B14" i="32"/>
  <c r="J14" i="32" s="1"/>
  <c r="O14" i="32" s="1"/>
  <c r="I13" i="32"/>
  <c r="G13" i="32"/>
  <c r="F13" i="32"/>
  <c r="N13" i="32" s="1"/>
  <c r="E13" i="32"/>
  <c r="M13" i="32" s="1"/>
  <c r="D13" i="32"/>
  <c r="L13" i="32" s="1"/>
  <c r="C13" i="32"/>
  <c r="B13" i="32"/>
  <c r="I12" i="32"/>
  <c r="G12" i="32"/>
  <c r="F12" i="32"/>
  <c r="E12" i="32"/>
  <c r="M12" i="32" s="1"/>
  <c r="D12" i="32"/>
  <c r="C12" i="32"/>
  <c r="K12" i="32" s="1"/>
  <c r="B12" i="32"/>
  <c r="J12" i="32" s="1"/>
  <c r="O12" i="32" s="1"/>
  <c r="I11" i="32"/>
  <c r="G11" i="32"/>
  <c r="J11" i="32" s="1"/>
  <c r="O11" i="32" s="1"/>
  <c r="F11" i="32"/>
  <c r="N11" i="32" s="1"/>
  <c r="E11" i="32"/>
  <c r="D11" i="32"/>
  <c r="C11" i="32"/>
  <c r="B11" i="32"/>
  <c r="I10" i="32"/>
  <c r="G10" i="32"/>
  <c r="F10" i="32"/>
  <c r="E10" i="32"/>
  <c r="M10" i="32" s="1"/>
  <c r="D10" i="32"/>
  <c r="C10" i="32"/>
  <c r="K10" i="32" s="1"/>
  <c r="B10" i="32"/>
  <c r="J10" i="32" s="1"/>
  <c r="O10" i="32" s="1"/>
  <c r="I9" i="32"/>
  <c r="G9" i="32"/>
  <c r="F9" i="32"/>
  <c r="N9" i="32" s="1"/>
  <c r="E9" i="32"/>
  <c r="M9" i="32" s="1"/>
  <c r="D9" i="32"/>
  <c r="C9" i="32"/>
  <c r="B9" i="32"/>
  <c r="I8" i="32"/>
  <c r="G8" i="32"/>
  <c r="F8" i="32"/>
  <c r="N8" i="32" s="1"/>
  <c r="E8" i="32"/>
  <c r="M8" i="32" s="1"/>
  <c r="D8" i="32"/>
  <c r="C8" i="32"/>
  <c r="K8" i="32" s="1"/>
  <c r="B8" i="32"/>
  <c r="J8" i="32" s="1"/>
  <c r="O8" i="32" s="1"/>
  <c r="I7" i="32"/>
  <c r="G7" i="32"/>
  <c r="F7" i="32"/>
  <c r="E7" i="32"/>
  <c r="D7" i="32"/>
  <c r="C7" i="32"/>
  <c r="B7" i="32"/>
  <c r="I6" i="32"/>
  <c r="G6" i="32"/>
  <c r="F6" i="32"/>
  <c r="N6" i="32" s="1"/>
  <c r="E6" i="32"/>
  <c r="M6" i="32" s="1"/>
  <c r="D6" i="32"/>
  <c r="C6" i="32"/>
  <c r="K6" i="32" s="1"/>
  <c r="B6" i="32"/>
  <c r="J6" i="32" s="1"/>
  <c r="O6" i="32" s="1"/>
  <c r="I5" i="32"/>
  <c r="G5" i="32"/>
  <c r="F5" i="32"/>
  <c r="E5" i="32"/>
  <c r="M5" i="32" s="1"/>
  <c r="D5" i="32"/>
  <c r="L5" i="32" s="1"/>
  <c r="C5" i="32"/>
  <c r="B5" i="32"/>
  <c r="I4" i="32"/>
  <c r="G4" i="32"/>
  <c r="F4" i="32"/>
  <c r="N4" i="32" s="1"/>
  <c r="E4" i="32"/>
  <c r="M4" i="32" s="1"/>
  <c r="D4" i="32"/>
  <c r="L4" i="32" s="1"/>
  <c r="C4" i="32"/>
  <c r="K4" i="32" s="1"/>
  <c r="B4" i="32"/>
  <c r="J4" i="32" s="1"/>
  <c r="O4" i="32" s="1"/>
  <c r="M3" i="32"/>
  <c r="L3" i="32"/>
  <c r="G3" i="32"/>
  <c r="F3" i="32"/>
  <c r="N3" i="32" s="1"/>
  <c r="E3" i="32"/>
  <c r="D3" i="32"/>
  <c r="C3" i="32"/>
  <c r="K3" i="32" s="1"/>
  <c r="B3" i="32"/>
  <c r="J3" i="32" s="1"/>
  <c r="K26" i="30"/>
  <c r="J26" i="30"/>
  <c r="I26" i="30"/>
  <c r="H26" i="30"/>
  <c r="G26" i="30"/>
  <c r="F26" i="30"/>
  <c r="E26" i="30"/>
  <c r="D26" i="30"/>
  <c r="C26" i="30"/>
  <c r="B26" i="30"/>
  <c r="K25" i="30"/>
  <c r="J25" i="30"/>
  <c r="I25" i="30"/>
  <c r="H25" i="30"/>
  <c r="G25" i="30"/>
  <c r="F25" i="30"/>
  <c r="E25" i="30"/>
  <c r="D25" i="30"/>
  <c r="C25" i="30"/>
  <c r="B25" i="30"/>
  <c r="K24" i="30"/>
  <c r="J24" i="30"/>
  <c r="I24" i="30"/>
  <c r="H24" i="30"/>
  <c r="G24" i="30"/>
  <c r="F24" i="30"/>
  <c r="E24" i="30"/>
  <c r="D24" i="30"/>
  <c r="C24" i="30"/>
  <c r="B24" i="30"/>
  <c r="K23" i="30"/>
  <c r="J23" i="30"/>
  <c r="I23" i="30"/>
  <c r="H23" i="30"/>
  <c r="G23" i="30"/>
  <c r="F23" i="30"/>
  <c r="E23" i="30"/>
  <c r="D23" i="30"/>
  <c r="C23" i="30"/>
  <c r="B23" i="30"/>
  <c r="K22" i="30"/>
  <c r="J22" i="30"/>
  <c r="I22" i="30"/>
  <c r="H22" i="30"/>
  <c r="G22" i="30"/>
  <c r="F22" i="30"/>
  <c r="E22" i="30"/>
  <c r="D22" i="30"/>
  <c r="C22" i="30"/>
  <c r="B22" i="30"/>
  <c r="K21" i="30"/>
  <c r="J21" i="30"/>
  <c r="I21" i="30"/>
  <c r="H21" i="30"/>
  <c r="G21" i="30"/>
  <c r="F21" i="30"/>
  <c r="E21" i="30"/>
  <c r="D21" i="30"/>
  <c r="C21" i="30"/>
  <c r="B21" i="30"/>
  <c r="A16" i="30"/>
  <c r="A15" i="30"/>
  <c r="A14" i="30"/>
  <c r="A13" i="30"/>
  <c r="A12" i="30"/>
  <c r="A11" i="30"/>
  <c r="A10" i="30"/>
  <c r="K4" i="30"/>
  <c r="K12" i="30" s="1"/>
  <c r="J4" i="30"/>
  <c r="J12" i="30" s="1"/>
  <c r="I4" i="30"/>
  <c r="I14" i="30" s="1"/>
  <c r="H4" i="30"/>
  <c r="H15" i="30" s="1"/>
  <c r="G4" i="30"/>
  <c r="G10" i="30" s="1"/>
  <c r="F4" i="30"/>
  <c r="F10" i="30" s="1"/>
  <c r="E4" i="30"/>
  <c r="E13" i="30" s="1"/>
  <c r="D4" i="30"/>
  <c r="D16" i="30" s="1"/>
  <c r="C4" i="30"/>
  <c r="C12" i="30" s="1"/>
  <c r="C4" i="28"/>
  <c r="C11" i="28" s="1"/>
  <c r="D4" i="28"/>
  <c r="D10" i="28" s="1"/>
  <c r="A14" i="28"/>
  <c r="A13" i="28"/>
  <c r="A12" i="28"/>
  <c r="A11" i="28"/>
  <c r="A10" i="28"/>
  <c r="A9" i="28"/>
  <c r="A8" i="28"/>
  <c r="K4" i="28"/>
  <c r="K14" i="28" s="1"/>
  <c r="J4" i="28"/>
  <c r="J9" i="28" s="1"/>
  <c r="I4" i="28"/>
  <c r="I9" i="28" s="1"/>
  <c r="H4" i="28"/>
  <c r="H9" i="28" s="1"/>
  <c r="G4" i="28"/>
  <c r="G12" i="28" s="1"/>
  <c r="F4" i="28"/>
  <c r="F10" i="28" s="1"/>
  <c r="E4" i="28"/>
  <c r="E11" i="28" s="1"/>
  <c r="B51" i="23"/>
  <c r="C51" i="23"/>
  <c r="D51" i="23"/>
  <c r="E51" i="23"/>
  <c r="F51" i="23"/>
  <c r="G51" i="23"/>
  <c r="I51" i="23"/>
  <c r="B52" i="23"/>
  <c r="C52" i="23"/>
  <c r="D52" i="23"/>
  <c r="E52" i="23"/>
  <c r="F52" i="23"/>
  <c r="G52" i="23"/>
  <c r="I52" i="23"/>
  <c r="N50" i="32" l="1"/>
  <c r="L8" i="32"/>
  <c r="J18" i="32"/>
  <c r="O18" i="32" s="1"/>
  <c r="K21" i="32"/>
  <c r="K23" i="32"/>
  <c r="K25" i="32"/>
  <c r="K27" i="32"/>
  <c r="J34" i="32"/>
  <c r="O34" i="32" s="1"/>
  <c r="J46" i="32"/>
  <c r="O46" i="32" s="1"/>
  <c r="N7" i="32"/>
  <c r="K38" i="32"/>
  <c r="K46" i="32"/>
  <c r="K40" i="32"/>
  <c r="N21" i="32"/>
  <c r="M34" i="32"/>
  <c r="L38" i="32"/>
  <c r="L40" i="32"/>
  <c r="L42" i="32"/>
  <c r="J20" i="32"/>
  <c r="O20" i="32" s="1"/>
  <c r="J33" i="32"/>
  <c r="O33" i="32" s="1"/>
  <c r="N34" i="32"/>
  <c r="M38" i="32"/>
  <c r="M40" i="32"/>
  <c r="M42" i="32"/>
  <c r="M46" i="32"/>
  <c r="M48" i="32"/>
  <c r="N5" i="32"/>
  <c r="K28" i="32"/>
  <c r="J5" i="32"/>
  <c r="O5" i="32" s="1"/>
  <c r="N18" i="32"/>
  <c r="K20" i="32"/>
  <c r="K33" i="32"/>
  <c r="N38" i="32"/>
  <c r="N40" i="32"/>
  <c r="N46" i="32"/>
  <c r="K5" i="32"/>
  <c r="L20" i="32"/>
  <c r="J22" i="32"/>
  <c r="O22" i="32" s="1"/>
  <c r="J26" i="32"/>
  <c r="O26" i="32" s="1"/>
  <c r="J30" i="32"/>
  <c r="O30" i="32" s="1"/>
  <c r="J7" i="32"/>
  <c r="O7" i="32" s="1"/>
  <c r="L9" i="32"/>
  <c r="N16" i="32"/>
  <c r="J27" i="32"/>
  <c r="O27" i="32" s="1"/>
  <c r="L29" i="32"/>
  <c r="J35" i="32"/>
  <c r="O35" i="32" s="1"/>
  <c r="J38" i="32"/>
  <c r="O38" i="32" s="1"/>
  <c r="J40" i="32"/>
  <c r="O40" i="32" s="1"/>
  <c r="K51" i="32"/>
  <c r="L6" i="32"/>
  <c r="L22" i="32"/>
  <c r="M36" i="32"/>
  <c r="K18" i="32"/>
  <c r="M22" i="32"/>
  <c r="L28" i="32"/>
  <c r="L31" i="32"/>
  <c r="K48" i="32"/>
  <c r="K13" i="32"/>
  <c r="L18" i="32"/>
  <c r="M28" i="32"/>
  <c r="K42" i="32"/>
  <c r="N44" i="32"/>
  <c r="L48" i="32"/>
  <c r="J50" i="32"/>
  <c r="O50" i="32" s="1"/>
  <c r="L15" i="32"/>
  <c r="N17" i="32"/>
  <c r="M50" i="32"/>
  <c r="L10" i="32"/>
  <c r="L12" i="32"/>
  <c r="M37" i="32"/>
  <c r="L52" i="32"/>
  <c r="K7" i="32"/>
  <c r="N10" i="32"/>
  <c r="N12" i="32"/>
  <c r="N14" i="32"/>
  <c r="K36" i="32"/>
  <c r="N41" i="32"/>
  <c r="J48" i="32"/>
  <c r="O48" i="32" s="1"/>
  <c r="N52" i="32"/>
  <c r="L30" i="32"/>
  <c r="J36" i="32"/>
  <c r="O36" i="32" s="1"/>
  <c r="L7" i="32"/>
  <c r="J9" i="32"/>
  <c r="O9" i="32" s="1"/>
  <c r="L36" i="32"/>
  <c r="K41" i="32"/>
  <c r="M18" i="32"/>
  <c r="M7" i="32"/>
  <c r="K9" i="32"/>
  <c r="N23" i="32"/>
  <c r="N25" i="32"/>
  <c r="N27" i="32"/>
  <c r="L43" i="32"/>
  <c r="N45" i="32"/>
  <c r="J51" i="32"/>
  <c r="O51" i="32" s="1"/>
  <c r="J29" i="32"/>
  <c r="O29" i="32" s="1"/>
  <c r="J13" i="32"/>
  <c r="O13" i="32" s="1"/>
  <c r="J17" i="32"/>
  <c r="O17" i="32" s="1"/>
  <c r="M29" i="32"/>
  <c r="L45" i="32"/>
  <c r="K29" i="32"/>
  <c r="J41" i="32"/>
  <c r="O41" i="32" s="1"/>
  <c r="J45" i="32"/>
  <c r="O45" i="32" s="1"/>
  <c r="K45" i="32"/>
  <c r="J44" i="32"/>
  <c r="O44" i="32" s="1"/>
  <c r="J39" i="32"/>
  <c r="O39" i="32" s="1"/>
  <c r="N42" i="32"/>
  <c r="K43" i="32"/>
  <c r="K17" i="32"/>
  <c r="J28" i="32"/>
  <c r="O28" i="32" s="1"/>
  <c r="K44" i="32"/>
  <c r="M45" i="32"/>
  <c r="J16" i="32"/>
  <c r="O16" i="32" s="1"/>
  <c r="L17" i="32"/>
  <c r="L44" i="32"/>
  <c r="K16" i="32"/>
  <c r="M17" i="32"/>
  <c r="J43" i="32"/>
  <c r="O43" i="32" s="1"/>
  <c r="L16" i="32"/>
  <c r="J24" i="32"/>
  <c r="O24" i="32" s="1"/>
  <c r="J15" i="32"/>
  <c r="O15" i="32" s="1"/>
  <c r="K24" i="32"/>
  <c r="K39" i="32"/>
  <c r="K11" i="32"/>
  <c r="K15" i="32"/>
  <c r="L24" i="32"/>
  <c r="K26" i="32"/>
  <c r="J31" i="32"/>
  <c r="O31" i="32" s="1"/>
  <c r="L39" i="32"/>
  <c r="L11" i="32"/>
  <c r="M24" i="32"/>
  <c r="L26" i="32"/>
  <c r="K31" i="32"/>
  <c r="M39" i="32"/>
  <c r="L41" i="32"/>
  <c r="J42" i="32"/>
  <c r="O42" i="32" s="1"/>
  <c r="M11" i="32"/>
  <c r="N24" i="32"/>
  <c r="M26" i="32"/>
  <c r="N29" i="32"/>
  <c r="N39" i="32"/>
  <c r="M41" i="32"/>
  <c r="F9" i="28"/>
  <c r="N52" i="23"/>
  <c r="C8" i="28"/>
  <c r="K8" i="28"/>
  <c r="K10" i="28"/>
  <c r="F12" i="28"/>
  <c r="D13" i="28"/>
  <c r="D10" i="30"/>
  <c r="E9" i="28"/>
  <c r="E12" i="28"/>
  <c r="C11" i="30"/>
  <c r="D9" i="28"/>
  <c r="D12" i="28"/>
  <c r="G11" i="30"/>
  <c r="C10" i="28"/>
  <c r="K13" i="28"/>
  <c r="H12" i="30"/>
  <c r="H13" i="28"/>
  <c r="G12" i="30"/>
  <c r="I10" i="28"/>
  <c r="E13" i="28"/>
  <c r="H13" i="30"/>
  <c r="G13" i="30"/>
  <c r="J8" i="28"/>
  <c r="J14" i="28"/>
  <c r="D13" i="30"/>
  <c r="M51" i="23"/>
  <c r="E10" i="28"/>
  <c r="I8" i="28"/>
  <c r="H8" i="28"/>
  <c r="J11" i="28"/>
  <c r="I14" i="28"/>
  <c r="C14" i="30"/>
  <c r="N51" i="23"/>
  <c r="K11" i="28"/>
  <c r="G8" i="28"/>
  <c r="I11" i="28"/>
  <c r="H14" i="28"/>
  <c r="G15" i="30"/>
  <c r="E8" i="28"/>
  <c r="G11" i="28"/>
  <c r="E14" i="28"/>
  <c r="H14" i="30"/>
  <c r="D8" i="28"/>
  <c r="D11" i="28"/>
  <c r="C10" i="30"/>
  <c r="G14" i="30"/>
  <c r="K9" i="28"/>
  <c r="K12" i="28"/>
  <c r="H10" i="30"/>
  <c r="H16" i="30"/>
  <c r="G9" i="28"/>
  <c r="J12" i="28"/>
  <c r="E10" i="30"/>
  <c r="G16" i="30"/>
  <c r="C15" i="30"/>
  <c r="F14" i="30"/>
  <c r="H11" i="28"/>
  <c r="C13" i="28"/>
  <c r="G14" i="28"/>
  <c r="K11" i="30"/>
  <c r="F12" i="30"/>
  <c r="K15" i="30"/>
  <c r="E14" i="30"/>
  <c r="F14" i="28"/>
  <c r="J11" i="30"/>
  <c r="E12" i="30"/>
  <c r="J15" i="30"/>
  <c r="D14" i="30"/>
  <c r="F11" i="28"/>
  <c r="J13" i="28"/>
  <c r="I11" i="30"/>
  <c r="D12" i="30"/>
  <c r="I15" i="30"/>
  <c r="C16" i="30"/>
  <c r="F8" i="28"/>
  <c r="J10" i="28"/>
  <c r="I13" i="28"/>
  <c r="D14" i="28"/>
  <c r="H11" i="30"/>
  <c r="C13" i="30"/>
  <c r="K16" i="30"/>
  <c r="J16" i="30"/>
  <c r="H10" i="28"/>
  <c r="C12" i="28"/>
  <c r="G13" i="28"/>
  <c r="K10" i="30"/>
  <c r="F11" i="30"/>
  <c r="J13" i="30"/>
  <c r="F15" i="30"/>
  <c r="I16" i="30"/>
  <c r="K51" i="23"/>
  <c r="K52" i="23"/>
  <c r="M52" i="23"/>
  <c r="K13" i="30"/>
  <c r="I12" i="30"/>
  <c r="L51" i="23"/>
  <c r="J51" i="23"/>
  <c r="O51" i="23" s="1"/>
  <c r="L52" i="23"/>
  <c r="C9" i="28"/>
  <c r="G10" i="28"/>
  <c r="F13" i="28"/>
  <c r="J10" i="30"/>
  <c r="E11" i="30"/>
  <c r="I13" i="30"/>
  <c r="E15" i="30"/>
  <c r="J52" i="23"/>
  <c r="O52" i="23" s="1"/>
  <c r="I10" i="30"/>
  <c r="D11" i="30"/>
  <c r="D15" i="30"/>
  <c r="I12" i="28"/>
  <c r="K14" i="30"/>
  <c r="F16" i="30"/>
  <c r="H12" i="28"/>
  <c r="C14" i="28"/>
  <c r="F13" i="30"/>
  <c r="J14" i="30"/>
  <c r="E16" i="30"/>
  <c r="L4" i="30"/>
  <c r="L4" i="28"/>
  <c r="K18" i="30" l="1"/>
  <c r="G18" i="30"/>
  <c r="F18" i="30"/>
  <c r="E18" i="30"/>
  <c r="I18" i="30"/>
  <c r="H18" i="30"/>
  <c r="D18" i="30"/>
  <c r="C18" i="30"/>
  <c r="J18" i="30"/>
  <c r="C16" i="28"/>
  <c r="J16" i="28"/>
  <c r="D16" i="28"/>
  <c r="G16" i="28"/>
  <c r="I16" i="28"/>
  <c r="E16" i="28"/>
  <c r="H16" i="28"/>
  <c r="K16" i="28"/>
  <c r="F16" i="28"/>
  <c r="D4" i="20"/>
  <c r="D16" i="20" s="1"/>
  <c r="E4" i="20"/>
  <c r="E10" i="20" s="1"/>
  <c r="F4" i="20"/>
  <c r="F13" i="20" s="1"/>
  <c r="G4" i="20"/>
  <c r="G13" i="20" s="1"/>
  <c r="H4" i="20"/>
  <c r="H15" i="20" s="1"/>
  <c r="I4" i="20"/>
  <c r="I13" i="20" s="1"/>
  <c r="J4" i="20"/>
  <c r="J12" i="20" s="1"/>
  <c r="K4" i="20"/>
  <c r="K12" i="20" s="1"/>
  <c r="C4" i="20"/>
  <c r="C12" i="20" s="1"/>
  <c r="D4" i="13"/>
  <c r="D11" i="13" s="1"/>
  <c r="E4" i="13"/>
  <c r="E13" i="13" s="1"/>
  <c r="F4" i="13"/>
  <c r="F11" i="13" s="1"/>
  <c r="G4" i="13"/>
  <c r="G14" i="13" s="1"/>
  <c r="H4" i="13"/>
  <c r="H12" i="13" s="1"/>
  <c r="I4" i="13"/>
  <c r="I14" i="13" s="1"/>
  <c r="J4" i="13"/>
  <c r="J12" i="13" s="1"/>
  <c r="K4" i="13"/>
  <c r="K14" i="13" s="1"/>
  <c r="C4" i="13"/>
  <c r="C13" i="13" s="1"/>
  <c r="F12" i="13"/>
  <c r="F9" i="13"/>
  <c r="F8" i="13"/>
  <c r="B5" i="23"/>
  <c r="C5" i="23"/>
  <c r="D5" i="23"/>
  <c r="E5" i="23"/>
  <c r="F5" i="23"/>
  <c r="G5" i="23"/>
  <c r="B6" i="23"/>
  <c r="C6" i="23"/>
  <c r="D6" i="23"/>
  <c r="E6" i="23"/>
  <c r="F6" i="23"/>
  <c r="G6" i="23"/>
  <c r="B7" i="23"/>
  <c r="C7" i="23"/>
  <c r="D7" i="23"/>
  <c r="E7" i="23"/>
  <c r="F7" i="23"/>
  <c r="G7" i="23"/>
  <c r="B8" i="23"/>
  <c r="C8" i="23"/>
  <c r="D8" i="23"/>
  <c r="E8" i="23"/>
  <c r="F8" i="23"/>
  <c r="G8" i="23"/>
  <c r="B9" i="23"/>
  <c r="C9" i="23"/>
  <c r="D9" i="23"/>
  <c r="E9" i="23"/>
  <c r="F9" i="23"/>
  <c r="G9" i="23"/>
  <c r="B10" i="23"/>
  <c r="C10" i="23"/>
  <c r="D10" i="23"/>
  <c r="E10" i="23"/>
  <c r="F10" i="23"/>
  <c r="G10" i="23"/>
  <c r="B11" i="23"/>
  <c r="C11" i="23"/>
  <c r="D11" i="23"/>
  <c r="E11" i="23"/>
  <c r="F11" i="23"/>
  <c r="G11" i="23"/>
  <c r="B12" i="23"/>
  <c r="C12" i="23"/>
  <c r="D12" i="23"/>
  <c r="E12" i="23"/>
  <c r="F12" i="23"/>
  <c r="G12" i="23"/>
  <c r="B13" i="23"/>
  <c r="C13" i="23"/>
  <c r="D13" i="23"/>
  <c r="E13" i="23"/>
  <c r="F13" i="23"/>
  <c r="G13" i="23"/>
  <c r="B14" i="23"/>
  <c r="C14" i="23"/>
  <c r="D14" i="23"/>
  <c r="E14" i="23"/>
  <c r="F14" i="23"/>
  <c r="G14" i="23"/>
  <c r="B15" i="23"/>
  <c r="C15" i="23"/>
  <c r="D15" i="23"/>
  <c r="E15" i="23"/>
  <c r="F15" i="23"/>
  <c r="G15" i="23"/>
  <c r="B16" i="23"/>
  <c r="C16" i="23"/>
  <c r="D16" i="23"/>
  <c r="E16" i="23"/>
  <c r="F16" i="23"/>
  <c r="G16" i="23"/>
  <c r="B17" i="23"/>
  <c r="C17" i="23"/>
  <c r="D17" i="23"/>
  <c r="E17" i="23"/>
  <c r="F17" i="23"/>
  <c r="G17" i="23"/>
  <c r="B18" i="23"/>
  <c r="C18" i="23"/>
  <c r="D18" i="23"/>
  <c r="E18" i="23"/>
  <c r="F18" i="23"/>
  <c r="G18" i="23"/>
  <c r="B19" i="23"/>
  <c r="C19" i="23"/>
  <c r="D19" i="23"/>
  <c r="E19" i="23"/>
  <c r="F19" i="23"/>
  <c r="G19" i="23"/>
  <c r="B20" i="23"/>
  <c r="C20" i="23"/>
  <c r="D20" i="23"/>
  <c r="E20" i="23"/>
  <c r="F20" i="23"/>
  <c r="G20" i="23"/>
  <c r="B21" i="23"/>
  <c r="C21" i="23"/>
  <c r="D21" i="23"/>
  <c r="E21" i="23"/>
  <c r="F21" i="23"/>
  <c r="G21" i="23"/>
  <c r="B22" i="23"/>
  <c r="C22" i="23"/>
  <c r="D22" i="23"/>
  <c r="E22" i="23"/>
  <c r="F22" i="23"/>
  <c r="G22" i="23"/>
  <c r="B23" i="23"/>
  <c r="C23" i="23"/>
  <c r="D23" i="23"/>
  <c r="E23" i="23"/>
  <c r="F23" i="23"/>
  <c r="G23" i="23"/>
  <c r="B24" i="23"/>
  <c r="C24" i="23"/>
  <c r="D24" i="23"/>
  <c r="E24" i="23"/>
  <c r="F24" i="23"/>
  <c r="G24" i="23"/>
  <c r="B25" i="23"/>
  <c r="C25" i="23"/>
  <c r="D25" i="23"/>
  <c r="E25" i="23"/>
  <c r="F25" i="23"/>
  <c r="G25" i="23"/>
  <c r="B26" i="23"/>
  <c r="C26" i="23"/>
  <c r="D26" i="23"/>
  <c r="E26" i="23"/>
  <c r="F26" i="23"/>
  <c r="G26" i="23"/>
  <c r="B27" i="23"/>
  <c r="C27" i="23"/>
  <c r="D27" i="23"/>
  <c r="E27" i="23"/>
  <c r="F27" i="23"/>
  <c r="G27" i="23"/>
  <c r="B28" i="23"/>
  <c r="C28" i="23"/>
  <c r="D28" i="23"/>
  <c r="E28" i="23"/>
  <c r="F28" i="23"/>
  <c r="G28" i="23"/>
  <c r="B29" i="23"/>
  <c r="C29" i="23"/>
  <c r="D29" i="23"/>
  <c r="E29" i="23"/>
  <c r="F29" i="23"/>
  <c r="G29" i="23"/>
  <c r="B30" i="23"/>
  <c r="C30" i="23"/>
  <c r="D30" i="23"/>
  <c r="E30" i="23"/>
  <c r="F30" i="23"/>
  <c r="G30" i="23"/>
  <c r="B31" i="23"/>
  <c r="C31" i="23"/>
  <c r="D31" i="23"/>
  <c r="E31" i="23"/>
  <c r="F31" i="23"/>
  <c r="G31" i="23"/>
  <c r="B32" i="23"/>
  <c r="C32" i="23"/>
  <c r="D32" i="23"/>
  <c r="E32" i="23"/>
  <c r="F32" i="23"/>
  <c r="G32" i="23"/>
  <c r="B33" i="23"/>
  <c r="C33" i="23"/>
  <c r="D33" i="23"/>
  <c r="E33" i="23"/>
  <c r="F33" i="23"/>
  <c r="G33" i="23"/>
  <c r="B34" i="23"/>
  <c r="C34" i="23"/>
  <c r="D34" i="23"/>
  <c r="E34" i="23"/>
  <c r="F34" i="23"/>
  <c r="G34" i="23"/>
  <c r="B35" i="23"/>
  <c r="C35" i="23"/>
  <c r="D35" i="23"/>
  <c r="E35" i="23"/>
  <c r="F35" i="23"/>
  <c r="G35" i="23"/>
  <c r="B36" i="23"/>
  <c r="C36" i="23"/>
  <c r="D36" i="23"/>
  <c r="E36" i="23"/>
  <c r="F36" i="23"/>
  <c r="G36" i="23"/>
  <c r="B37" i="23"/>
  <c r="C37" i="23"/>
  <c r="D37" i="23"/>
  <c r="E37" i="23"/>
  <c r="F37" i="23"/>
  <c r="G37" i="23"/>
  <c r="B38" i="23"/>
  <c r="C38" i="23"/>
  <c r="D38" i="23"/>
  <c r="E38" i="23"/>
  <c r="F38" i="23"/>
  <c r="G38" i="23"/>
  <c r="B39" i="23"/>
  <c r="C39" i="23"/>
  <c r="D39" i="23"/>
  <c r="E39" i="23"/>
  <c r="F39" i="23"/>
  <c r="G39" i="23"/>
  <c r="B40" i="23"/>
  <c r="C40" i="23"/>
  <c r="D40" i="23"/>
  <c r="E40" i="23"/>
  <c r="F40" i="23"/>
  <c r="G40" i="23"/>
  <c r="B41" i="23"/>
  <c r="C41" i="23"/>
  <c r="D41" i="23"/>
  <c r="E41" i="23"/>
  <c r="F41" i="23"/>
  <c r="G41" i="23"/>
  <c r="B42" i="23"/>
  <c r="C42" i="23"/>
  <c r="D42" i="23"/>
  <c r="E42" i="23"/>
  <c r="F42" i="23"/>
  <c r="G42" i="23"/>
  <c r="B43" i="23"/>
  <c r="C43" i="23"/>
  <c r="D43" i="23"/>
  <c r="E43" i="23"/>
  <c r="F43" i="23"/>
  <c r="G43" i="23"/>
  <c r="B44" i="23"/>
  <c r="C44" i="23"/>
  <c r="D44" i="23"/>
  <c r="E44" i="23"/>
  <c r="F44" i="23"/>
  <c r="G44" i="23"/>
  <c r="B45" i="23"/>
  <c r="C45" i="23"/>
  <c r="D45" i="23"/>
  <c r="E45" i="23"/>
  <c r="F45" i="23"/>
  <c r="G45" i="23"/>
  <c r="B46" i="23"/>
  <c r="C46" i="23"/>
  <c r="D46" i="23"/>
  <c r="E46" i="23"/>
  <c r="F46" i="23"/>
  <c r="G46" i="23"/>
  <c r="B47" i="23"/>
  <c r="C47" i="23"/>
  <c r="D47" i="23"/>
  <c r="E47" i="23"/>
  <c r="F47" i="23"/>
  <c r="G47" i="23"/>
  <c r="B48" i="23"/>
  <c r="C48" i="23"/>
  <c r="D48" i="23"/>
  <c r="E48" i="23"/>
  <c r="F48" i="23"/>
  <c r="G48" i="23"/>
  <c r="B49" i="23"/>
  <c r="C49" i="23"/>
  <c r="D49" i="23"/>
  <c r="E49" i="23"/>
  <c r="F49" i="23"/>
  <c r="G49" i="23"/>
  <c r="B50" i="23"/>
  <c r="C50" i="23"/>
  <c r="D50" i="23"/>
  <c r="E50" i="23"/>
  <c r="F50" i="23"/>
  <c r="G50" i="23"/>
  <c r="G4" i="23"/>
  <c r="F4" i="23"/>
  <c r="E4" i="23"/>
  <c r="D4" i="23"/>
  <c r="C4" i="23"/>
  <c r="B4" i="23"/>
  <c r="C3" i="23"/>
  <c r="K3" i="23" s="1"/>
  <c r="D3" i="23"/>
  <c r="L3" i="23" s="1"/>
  <c r="E3" i="23"/>
  <c r="M3" i="23" s="1"/>
  <c r="F3" i="23"/>
  <c r="N3" i="23" s="1"/>
  <c r="G3" i="23"/>
  <c r="B3" i="23"/>
  <c r="J3" i="23" s="1"/>
  <c r="H14" i="13" l="1"/>
  <c r="F14" i="13"/>
  <c r="F13" i="13"/>
  <c r="H8" i="13"/>
  <c r="C11" i="20"/>
  <c r="I8" i="13"/>
  <c r="H9" i="13"/>
  <c r="H10" i="13"/>
  <c r="D11" i="20"/>
  <c r="D10" i="13"/>
  <c r="F10" i="13"/>
  <c r="I10" i="13"/>
  <c r="K11" i="13"/>
  <c r="D8" i="13"/>
  <c r="I11" i="13"/>
  <c r="I10" i="20"/>
  <c r="C12" i="13"/>
  <c r="I11" i="20"/>
  <c r="I12" i="13"/>
  <c r="I12" i="20"/>
  <c r="C9" i="13"/>
  <c r="I13" i="13"/>
  <c r="D12" i="20"/>
  <c r="I9" i="13"/>
  <c r="D13" i="20"/>
  <c r="C14" i="13"/>
  <c r="C15" i="20"/>
  <c r="I14" i="20"/>
  <c r="C11" i="13"/>
  <c r="D13" i="13"/>
  <c r="G11" i="20"/>
  <c r="G12" i="20"/>
  <c r="D9" i="13"/>
  <c r="D14" i="13"/>
  <c r="C10" i="13"/>
  <c r="C8" i="13"/>
  <c r="E12" i="13"/>
  <c r="D14" i="20"/>
  <c r="K10" i="13"/>
  <c r="D12" i="13"/>
  <c r="I15" i="20"/>
  <c r="G10" i="20"/>
  <c r="G16" i="20"/>
  <c r="K8" i="13"/>
  <c r="K13" i="13"/>
  <c r="F10" i="20"/>
  <c r="J8" i="13"/>
  <c r="E9" i="13"/>
  <c r="J11" i="13"/>
  <c r="E14" i="13"/>
  <c r="D10" i="20"/>
  <c r="H12" i="20"/>
  <c r="C14" i="20"/>
  <c r="G15" i="20"/>
  <c r="F15" i="20"/>
  <c r="H11" i="13"/>
  <c r="J13" i="13"/>
  <c r="K11" i="20"/>
  <c r="F12" i="20"/>
  <c r="K14" i="20"/>
  <c r="E15" i="20"/>
  <c r="G8" i="13"/>
  <c r="G11" i="13"/>
  <c r="J11" i="20"/>
  <c r="E12" i="20"/>
  <c r="J14" i="20"/>
  <c r="D15" i="20"/>
  <c r="C16" i="20"/>
  <c r="G13" i="13"/>
  <c r="E8" i="13"/>
  <c r="J10" i="13"/>
  <c r="E11" i="13"/>
  <c r="H11" i="20"/>
  <c r="C13" i="20"/>
  <c r="H14" i="20"/>
  <c r="K16" i="20"/>
  <c r="C10" i="20"/>
  <c r="K13" i="20"/>
  <c r="G14" i="20"/>
  <c r="J16" i="20"/>
  <c r="K10" i="20"/>
  <c r="F11" i="20"/>
  <c r="J13" i="20"/>
  <c r="F14" i="20"/>
  <c r="I16" i="20"/>
  <c r="K9" i="13"/>
  <c r="G10" i="13"/>
  <c r="K12" i="13"/>
  <c r="J10" i="20"/>
  <c r="E11" i="20"/>
  <c r="E14" i="20"/>
  <c r="H16" i="20"/>
  <c r="J9" i="13"/>
  <c r="J14" i="13"/>
  <c r="H13" i="20"/>
  <c r="E10" i="13"/>
  <c r="G12" i="13"/>
  <c r="H10" i="20"/>
  <c r="K15" i="20"/>
  <c r="F16" i="20"/>
  <c r="J15" i="20"/>
  <c r="E16" i="20"/>
  <c r="G9" i="13"/>
  <c r="E13" i="20"/>
  <c r="H13" i="13"/>
  <c r="I8" i="23" l="1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41" i="23"/>
  <c r="I42" i="23"/>
  <c r="I43" i="23"/>
  <c r="I44" i="23"/>
  <c r="I45" i="23"/>
  <c r="I46" i="23"/>
  <c r="I47" i="23"/>
  <c r="I48" i="23"/>
  <c r="I49" i="23"/>
  <c r="I50" i="23"/>
  <c r="I5" i="23"/>
  <c r="I6" i="23"/>
  <c r="I7" i="23"/>
  <c r="I4" i="23"/>
  <c r="D21" i="20"/>
  <c r="E21" i="20"/>
  <c r="F21" i="20"/>
  <c r="G21" i="20"/>
  <c r="H21" i="20"/>
  <c r="I21" i="20"/>
  <c r="J21" i="20"/>
  <c r="K21" i="20"/>
  <c r="D22" i="20"/>
  <c r="E22" i="20"/>
  <c r="F22" i="20"/>
  <c r="G22" i="20"/>
  <c r="H22" i="20"/>
  <c r="I22" i="20"/>
  <c r="J22" i="20"/>
  <c r="K22" i="20"/>
  <c r="D23" i="20"/>
  <c r="E23" i="20"/>
  <c r="F23" i="20"/>
  <c r="G23" i="20"/>
  <c r="H23" i="20"/>
  <c r="I23" i="20"/>
  <c r="J23" i="20"/>
  <c r="K23" i="20"/>
  <c r="D24" i="20"/>
  <c r="E24" i="20"/>
  <c r="F24" i="20"/>
  <c r="G24" i="20"/>
  <c r="H24" i="20"/>
  <c r="I24" i="20"/>
  <c r="J24" i="20"/>
  <c r="K24" i="20"/>
  <c r="D25" i="20"/>
  <c r="E25" i="20"/>
  <c r="F25" i="20"/>
  <c r="G25" i="20"/>
  <c r="H25" i="20"/>
  <c r="I25" i="20"/>
  <c r="J25" i="20"/>
  <c r="K25" i="20"/>
  <c r="D26" i="20"/>
  <c r="E26" i="20"/>
  <c r="F26" i="20"/>
  <c r="G26" i="20"/>
  <c r="H26" i="20"/>
  <c r="I26" i="20"/>
  <c r="J26" i="20"/>
  <c r="K26" i="20"/>
  <c r="C22" i="20"/>
  <c r="C23" i="20"/>
  <c r="C24" i="20"/>
  <c r="C25" i="20"/>
  <c r="C26" i="20"/>
  <c r="C21" i="20"/>
  <c r="B22" i="20"/>
  <c r="B23" i="20"/>
  <c r="B24" i="20"/>
  <c r="B25" i="20"/>
  <c r="B26" i="20"/>
  <c r="B21" i="20"/>
  <c r="N40" i="23" l="1"/>
  <c r="N38" i="23"/>
  <c r="L47" i="23"/>
  <c r="K47" i="23"/>
  <c r="L12" i="23"/>
  <c r="L5" i="23"/>
  <c r="J45" i="23"/>
  <c r="L40" i="23"/>
  <c r="L33" i="23"/>
  <c r="L26" i="23"/>
  <c r="M42" i="23"/>
  <c r="M49" i="23"/>
  <c r="J12" i="23"/>
  <c r="J5" i="23"/>
  <c r="N44" i="23"/>
  <c r="L42" i="23"/>
  <c r="J40" i="23"/>
  <c r="N37" i="23"/>
  <c r="L35" i="23"/>
  <c r="L28" i="23"/>
  <c r="L49" i="23"/>
  <c r="K14" i="23"/>
  <c r="M44" i="23"/>
  <c r="K42" i="23"/>
  <c r="K39" i="23"/>
  <c r="M37" i="23"/>
  <c r="K35" i="23"/>
  <c r="K28" i="23"/>
  <c r="K49" i="23"/>
  <c r="J14" i="23"/>
  <c r="L44" i="23"/>
  <c r="J42" i="23"/>
  <c r="L37" i="23"/>
  <c r="J35" i="23"/>
  <c r="J28" i="23"/>
  <c r="J49" i="23"/>
  <c r="O49" i="23" s="1"/>
  <c r="K44" i="23"/>
  <c r="N41" i="23"/>
  <c r="K37" i="23"/>
  <c r="M35" i="23"/>
  <c r="J44" i="23"/>
  <c r="J37" i="23"/>
  <c r="L50" i="23"/>
  <c r="L36" i="23"/>
  <c r="K36" i="23"/>
  <c r="K50" i="23"/>
  <c r="L45" i="23"/>
  <c r="L38" i="23"/>
  <c r="J36" i="23"/>
  <c r="J50" i="23"/>
  <c r="O50" i="23" s="1"/>
  <c r="N47" i="23"/>
  <c r="M5" i="23"/>
  <c r="K45" i="23"/>
  <c r="M40" i="23"/>
  <c r="M33" i="23"/>
  <c r="M47" i="23"/>
  <c r="M36" i="23"/>
  <c r="J10" i="23"/>
  <c r="K12" i="23"/>
  <c r="K5" i="23"/>
  <c r="K40" i="23"/>
  <c r="K33" i="23"/>
  <c r="K26" i="23"/>
  <c r="J33" i="23"/>
  <c r="N39" i="23"/>
  <c r="M34" i="23"/>
  <c r="N43" i="23"/>
  <c r="L34" i="23"/>
  <c r="L48" i="23"/>
  <c r="M50" i="23"/>
  <c r="K34" i="23"/>
  <c r="K27" i="23"/>
  <c r="K48" i="23"/>
  <c r="N45" i="23"/>
  <c r="L43" i="23"/>
  <c r="J34" i="23"/>
  <c r="J27" i="23"/>
  <c r="J48" i="23"/>
  <c r="O48" i="23" s="1"/>
  <c r="N46" i="23"/>
  <c r="M39" i="23"/>
  <c r="N48" i="23"/>
  <c r="K46" i="23"/>
  <c r="M48" i="23"/>
  <c r="N8" i="23"/>
  <c r="J46" i="23"/>
  <c r="L41" i="23"/>
  <c r="N36" i="23"/>
  <c r="N22" i="23"/>
  <c r="N50" i="23"/>
  <c r="M43" i="23"/>
  <c r="M45" i="23"/>
  <c r="K43" i="23"/>
  <c r="M38" i="23"/>
  <c r="N33" i="23"/>
  <c r="M17" i="23"/>
  <c r="J47" i="23"/>
  <c r="O47" i="23" s="1"/>
  <c r="N34" i="23"/>
  <c r="J43" i="23"/>
  <c r="M46" i="23"/>
  <c r="K38" i="23"/>
  <c r="K17" i="23"/>
  <c r="L46" i="23"/>
  <c r="N14" i="23"/>
  <c r="N7" i="23"/>
  <c r="N42" i="23"/>
  <c r="J38" i="23"/>
  <c r="N35" i="23"/>
  <c r="N49" i="23"/>
  <c r="J4" i="23"/>
  <c r="N9" i="23"/>
  <c r="M28" i="23"/>
  <c r="M21" i="23"/>
  <c r="N18" i="23"/>
  <c r="M25" i="23"/>
  <c r="M41" i="23"/>
  <c r="L29" i="23"/>
  <c r="L22" i="23"/>
  <c r="L39" i="23"/>
  <c r="N32" i="23"/>
  <c r="M11" i="23"/>
  <c r="M32" i="23"/>
  <c r="K41" i="23"/>
  <c r="M15" i="23"/>
  <c r="J41" i="23"/>
  <c r="L15" i="23"/>
  <c r="N10" i="23"/>
  <c r="J6" i="23"/>
  <c r="N31" i="23"/>
  <c r="N24" i="23"/>
  <c r="J20" i="23"/>
  <c r="N17" i="23"/>
  <c r="K15" i="23"/>
  <c r="M10" i="23"/>
  <c r="K8" i="23"/>
  <c r="M31" i="23"/>
  <c r="M24" i="23"/>
  <c r="J15" i="23"/>
  <c r="N5" i="23"/>
  <c r="L24" i="23"/>
  <c r="N19" i="23"/>
  <c r="L17" i="23"/>
  <c r="J39" i="23"/>
  <c r="K31" i="23"/>
  <c r="K24" i="23"/>
  <c r="M19" i="23"/>
  <c r="J31" i="23"/>
  <c r="N28" i="23"/>
  <c r="J24" i="23"/>
  <c r="N21" i="23"/>
  <c r="L19" i="23"/>
  <c r="J17" i="23"/>
  <c r="M18" i="23"/>
  <c r="M14" i="23"/>
  <c r="M7" i="23"/>
  <c r="K23" i="23"/>
  <c r="K19" i="23"/>
  <c r="L14" i="23"/>
  <c r="N30" i="23"/>
  <c r="J26" i="23"/>
  <c r="J19" i="23"/>
  <c r="N16" i="23"/>
  <c r="L30" i="23"/>
  <c r="N25" i="23"/>
  <c r="N13" i="23"/>
  <c r="J9" i="23"/>
  <c r="L32" i="23"/>
  <c r="J30" i="23"/>
  <c r="L25" i="23"/>
  <c r="J23" i="23"/>
  <c r="N20" i="23"/>
  <c r="L18" i="23"/>
  <c r="J16" i="23"/>
  <c r="M13" i="23"/>
  <c r="K11" i="23"/>
  <c r="L8" i="23"/>
  <c r="M6" i="23"/>
  <c r="K32" i="23"/>
  <c r="M27" i="23"/>
  <c r="K25" i="23"/>
  <c r="M20" i="23"/>
  <c r="K18" i="23"/>
  <c r="N15" i="23"/>
  <c r="L13" i="23"/>
  <c r="J11" i="23"/>
  <c r="L6" i="23"/>
  <c r="J32" i="23"/>
  <c r="N29" i="23"/>
  <c r="L27" i="23"/>
  <c r="J25" i="23"/>
  <c r="L20" i="23"/>
  <c r="J18" i="23"/>
  <c r="K30" i="23"/>
  <c r="N27" i="23"/>
  <c r="K13" i="23"/>
  <c r="K6" i="23"/>
  <c r="K20" i="23"/>
  <c r="N6" i="23"/>
  <c r="M9" i="23"/>
  <c r="M30" i="23"/>
  <c r="M16" i="23"/>
  <c r="K9" i="23"/>
  <c r="K16" i="23"/>
  <c r="J13" i="23"/>
  <c r="K29" i="23"/>
  <c r="K22" i="23"/>
  <c r="N11" i="23"/>
  <c r="L11" i="23"/>
  <c r="N12" i="23"/>
  <c r="L10" i="23"/>
  <c r="J8" i="23"/>
  <c r="L31" i="23"/>
  <c r="J29" i="23"/>
  <c r="N26" i="23"/>
  <c r="J22" i="23"/>
  <c r="M23" i="23"/>
  <c r="L16" i="23"/>
  <c r="K4" i="23"/>
  <c r="M12" i="23"/>
  <c r="K10" i="23"/>
  <c r="J7" i="23"/>
  <c r="M26" i="23"/>
  <c r="J21" i="23"/>
  <c r="N23" i="23"/>
  <c r="M22" i="23"/>
  <c r="M8" i="23"/>
  <c r="L7" i="23"/>
  <c r="L23" i="23"/>
  <c r="L9" i="23"/>
  <c r="L21" i="23"/>
  <c r="M29" i="23"/>
  <c r="K21" i="23"/>
  <c r="K7" i="23"/>
  <c r="N4" i="23"/>
  <c r="M4" i="23"/>
  <c r="L4" i="23"/>
  <c r="A12" i="20"/>
  <c r="A13" i="20"/>
  <c r="A14" i="20"/>
  <c r="A15" i="20"/>
  <c r="A16" i="20"/>
  <c r="A11" i="20"/>
  <c r="A10" i="20"/>
  <c r="A10" i="13"/>
  <c r="A11" i="13"/>
  <c r="A12" i="13"/>
  <c r="A13" i="13"/>
  <c r="A14" i="13"/>
  <c r="A8" i="13"/>
  <c r="A9" i="13"/>
  <c r="O44" i="23" l="1"/>
  <c r="O45" i="23"/>
  <c r="O14" i="23"/>
  <c r="O37" i="23"/>
  <c r="O7" i="23"/>
  <c r="O18" i="23"/>
  <c r="O35" i="23"/>
  <c r="O28" i="23"/>
  <c r="O42" i="23"/>
  <c r="O36" i="23"/>
  <c r="O40" i="23"/>
  <c r="O5" i="23"/>
  <c r="O24" i="23"/>
  <c r="O38" i="23"/>
  <c r="O33" i="23"/>
  <c r="O13" i="23"/>
  <c r="O25" i="23"/>
  <c r="O27" i="23"/>
  <c r="O19" i="23"/>
  <c r="O31" i="23"/>
  <c r="O34" i="23"/>
  <c r="O26" i="23"/>
  <c r="O22" i="23"/>
  <c r="O32" i="23"/>
  <c r="O16" i="23"/>
  <c r="O20" i="23"/>
  <c r="O12" i="23"/>
  <c r="O29" i="23"/>
  <c r="O11" i="23"/>
  <c r="O39" i="23"/>
  <c r="O10" i="23"/>
  <c r="O23" i="23"/>
  <c r="O6" i="23"/>
  <c r="O46" i="23"/>
  <c r="O8" i="23"/>
  <c r="O43" i="23"/>
  <c r="O30" i="23"/>
  <c r="O21" i="23"/>
  <c r="O41" i="23"/>
  <c r="O9" i="23"/>
  <c r="O17" i="23"/>
  <c r="O15" i="23"/>
  <c r="O4" i="23"/>
  <c r="L4" i="20"/>
  <c r="L4" i="13"/>
  <c r="L14" i="13" l="1"/>
  <c r="L13" i="13"/>
  <c r="L12" i="13"/>
  <c r="L11" i="13"/>
  <c r="L10" i="13"/>
  <c r="L9" i="13"/>
  <c r="L8" i="13"/>
  <c r="L11" i="20"/>
  <c r="L12" i="20"/>
  <c r="L13" i="20"/>
  <c r="L14" i="20"/>
  <c r="L15" i="20"/>
  <c r="L16" i="20"/>
  <c r="L10" i="20"/>
  <c r="E16" i="13"/>
  <c r="H18" i="20"/>
  <c r="G18" i="20"/>
  <c r="K18" i="20"/>
  <c r="F18" i="20"/>
  <c r="J18" i="20"/>
  <c r="I18" i="20"/>
  <c r="C18" i="20"/>
  <c r="D18" i="20"/>
  <c r="E18" i="20"/>
  <c r="F16" i="13"/>
  <c r="I16" i="13"/>
  <c r="D16" i="13"/>
  <c r="K16" i="13"/>
  <c r="G16" i="13"/>
  <c r="J16" i="13"/>
  <c r="H16" i="13"/>
  <c r="C16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Kiuru Mari</author>
  </authors>
  <commentList>
    <comment ref="A1" authorId="0" shapeId="0" xr:uid="{AD6363E8-9F5D-404B-BEC5-DA901538401A}">
      <text>
        <r>
          <rPr>
            <b/>
            <sz val="9"/>
            <color indexed="81"/>
            <rFont val="Tahoma"/>
            <family val="2"/>
          </rPr>
          <t>Kiuru Mari:</t>
        </r>
        <r>
          <rPr>
            <sz val="9"/>
            <color indexed="81"/>
            <rFont val="Tahoma"/>
            <family val="2"/>
          </rPr>
          <t xml:space="preserve">
Primus: Tulosta Leikepöydälle
Liitä tähän soluun
Poista yhteenvedon alimmat summarivit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Kiuru Mari</author>
  </authors>
  <commentList>
    <comment ref="B9" authorId="0" shapeId="0" xr:uid="{5AA2DB82-742D-4C91-B779-E0627B15DC3D}">
      <text>
        <r>
          <rPr>
            <b/>
            <sz val="9"/>
            <color indexed="81"/>
            <rFont val="Tahoma"/>
            <family val="2"/>
          </rPr>
          <t>Kiuru Mari:</t>
        </r>
        <r>
          <rPr>
            <sz val="9"/>
            <color indexed="81"/>
            <rFont val="Tahoma"/>
            <family val="2"/>
          </rPr>
          <t xml:space="preserve">
Voit muokata tuntirajoja (sinisellä pohjalla olevat solut)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Kiuru Mari</author>
  </authors>
  <commentList>
    <comment ref="C3" authorId="0" shapeId="0" xr:uid="{444188A1-E607-40CA-87C0-FE564C2CC3F1}">
      <text>
        <r>
          <rPr>
            <b/>
            <sz val="9"/>
            <color indexed="81"/>
            <rFont val="Tahoma"/>
            <family val="2"/>
          </rPr>
          <t>Kiuru Mari:</t>
        </r>
        <r>
          <rPr>
            <sz val="9"/>
            <color indexed="81"/>
            <rFont val="Tahoma"/>
            <family val="2"/>
          </rPr>
          <t xml:space="preserve">
Täydennä tarkasteltavien ryhmien luokkatunnukset</t>
        </r>
      </text>
    </comment>
    <comment ref="B9" authorId="0" shapeId="0" xr:uid="{39B9DC86-7638-4F5C-ADCD-6FD8993EAD0F}">
      <text>
        <r>
          <rPr>
            <b/>
            <sz val="9"/>
            <color indexed="81"/>
            <rFont val="Tahoma"/>
            <family val="2"/>
          </rPr>
          <t>Kiuru Mari:</t>
        </r>
        <r>
          <rPr>
            <sz val="9"/>
            <color indexed="81"/>
            <rFont val="Tahoma"/>
            <family val="2"/>
          </rPr>
          <t xml:space="preserve">
Voit muokata tuntirajoja (sinisellä pohjalla olevat solut)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Kiuru Mari</author>
  </authors>
  <commentList>
    <comment ref="M1" authorId="0" shapeId="0" xr:uid="{96142E8B-0725-451E-87CC-4429BCD6A05A}">
      <text>
        <r>
          <rPr>
            <b/>
            <sz val="9"/>
            <color indexed="81"/>
            <rFont val="Tahoma"/>
            <family val="2"/>
          </rPr>
          <t>Kiuru Mari:</t>
        </r>
        <r>
          <rPr>
            <sz val="9"/>
            <color indexed="81"/>
            <rFont val="Tahoma"/>
            <family val="2"/>
          </rPr>
          <t xml:space="preserve">
Syötä kouluviikkojen määrä Primukseen syöttämälläsi tarkastelujaksolla
</t>
        </r>
      </text>
    </comment>
    <comment ref="C6" authorId="0" shapeId="0" xr:uid="{A4FEEF13-D87A-49CA-A66F-10E79260A232}">
      <text>
        <r>
          <rPr>
            <b/>
            <sz val="9"/>
            <color indexed="81"/>
            <rFont val="Tahoma"/>
            <family val="2"/>
          </rPr>
          <t>Kiuru Mari:</t>
        </r>
        <r>
          <rPr>
            <sz val="9"/>
            <color indexed="81"/>
            <rFont val="Tahoma"/>
            <family val="2"/>
          </rPr>
          <t xml:space="preserve">
Tarkista ja muokkaa oman kunnan viikkotuntimäärä sinisellä pohjalla oleviin soluihin</t>
        </r>
      </text>
    </comment>
    <comment ref="B11" authorId="0" shapeId="0" xr:uid="{4CADE2BA-2D51-420E-A467-3DB2ACCA6D45}">
      <text>
        <r>
          <rPr>
            <b/>
            <sz val="9"/>
            <color indexed="81"/>
            <rFont val="Tahoma"/>
            <family val="2"/>
          </rPr>
          <t>Kiuru Mari:</t>
        </r>
        <r>
          <rPr>
            <sz val="9"/>
            <color indexed="81"/>
            <rFont val="Tahoma"/>
            <family val="2"/>
          </rPr>
          <t xml:space="preserve">
Voit muokata prosenttirajoja (sinisellä pohjalla olevat solut)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Kiuru Mari</author>
  </authors>
  <commentList>
    <comment ref="M1" authorId="0" shapeId="0" xr:uid="{9E39ACED-BD7A-4671-BF42-AFD793F4D0E5}">
      <text>
        <r>
          <rPr>
            <b/>
            <sz val="9"/>
            <color indexed="81"/>
            <rFont val="Tahoma"/>
            <family val="2"/>
          </rPr>
          <t>Kiuru Mari:</t>
        </r>
        <r>
          <rPr>
            <sz val="9"/>
            <color indexed="81"/>
            <rFont val="Tahoma"/>
            <family val="2"/>
          </rPr>
          <t xml:space="preserve">
Syötä kouluviikkojen määrä Primukseen syöttämälläsi tarkastelujaksolla
</t>
        </r>
      </text>
    </comment>
    <comment ref="C3" authorId="0" shapeId="0" xr:uid="{0AA92C19-42A8-4C0B-8D19-2C9E086B2A8B}">
      <text>
        <r>
          <rPr>
            <b/>
            <sz val="9"/>
            <color indexed="81"/>
            <rFont val="Tahoma"/>
            <family val="2"/>
          </rPr>
          <t>Kiuru Mari:</t>
        </r>
        <r>
          <rPr>
            <sz val="9"/>
            <color indexed="81"/>
            <rFont val="Tahoma"/>
            <family val="2"/>
          </rPr>
          <t xml:space="preserve">
Täydennä tarkasteltavien ryhmien luokkatunnukset
</t>
        </r>
      </text>
    </comment>
    <comment ref="C6" authorId="0" shapeId="0" xr:uid="{5DD4A737-5D84-4C43-8F00-209CF4F55E48}">
      <text>
        <r>
          <rPr>
            <b/>
            <sz val="9"/>
            <color indexed="81"/>
            <rFont val="Tahoma"/>
            <family val="2"/>
          </rPr>
          <t>Kiuru Mari:</t>
        </r>
        <r>
          <rPr>
            <sz val="9"/>
            <color indexed="81"/>
            <rFont val="Tahoma"/>
            <family val="2"/>
          </rPr>
          <t xml:space="preserve">
Tarkista ja muokkaa oman kunnan viikkotuntimäärä sinisellä pohjalla oleviin soluihin</t>
        </r>
      </text>
    </comment>
    <comment ref="B11" authorId="0" shapeId="0" xr:uid="{BB7DE035-E964-4684-8D85-68704243CFE3}">
      <text>
        <r>
          <rPr>
            <b/>
            <sz val="9"/>
            <color indexed="81"/>
            <rFont val="Tahoma"/>
            <family val="2"/>
          </rPr>
          <t>Kiuru Mari:</t>
        </r>
        <r>
          <rPr>
            <sz val="9"/>
            <color indexed="81"/>
            <rFont val="Tahoma"/>
            <family val="2"/>
          </rPr>
          <t xml:space="preserve">
Voit muokata prosenttirajoja (sinisellä pohjalla olevat solut)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Kiuru Mari</author>
  </authors>
  <commentList>
    <comment ref="A4" authorId="0" shapeId="0" xr:uid="{2D42935E-C2B4-4CED-9B0A-87D1895A41F6}">
      <text>
        <r>
          <rPr>
            <b/>
            <sz val="9"/>
            <color indexed="81"/>
            <rFont val="Tahoma"/>
            <family val="2"/>
          </rPr>
          <t>Kiuru Mari:</t>
        </r>
        <r>
          <rPr>
            <sz val="9"/>
            <color indexed="81"/>
            <rFont val="Tahoma"/>
            <family val="2"/>
          </rPr>
          <t xml:space="preserve">
Täydennä tarkastelemiesi ryhmien luokkatunnukset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Kiuru Mari</author>
  </authors>
  <commentList>
    <comment ref="A4" authorId="0" shapeId="0" xr:uid="{8F596148-0374-4D1F-AE97-FEE628816DE7}">
      <text>
        <r>
          <rPr>
            <b/>
            <sz val="9"/>
            <color indexed="81"/>
            <rFont val="Tahoma"/>
            <family val="2"/>
          </rPr>
          <t>Kiuru Mari:</t>
        </r>
        <r>
          <rPr>
            <sz val="9"/>
            <color indexed="81"/>
            <rFont val="Tahoma"/>
            <family val="2"/>
          </rPr>
          <t xml:space="preserve">
Täydennä tarkastelemiesi ryhmien luokkatunnukset</t>
        </r>
      </text>
    </comment>
  </commentList>
</comments>
</file>

<file path=xl/sharedStrings.xml><?xml version="1.0" encoding="utf-8"?>
<sst xmlns="http://schemas.openxmlformats.org/spreadsheetml/2006/main" count="215" uniqueCount="89">
  <si>
    <t>Ennalta anottu vapaa</t>
  </si>
  <si>
    <t>Luvaton poissaolo (selvitetty)</t>
  </si>
  <si>
    <t>Muu selvitetty poissaolo</t>
  </si>
  <si>
    <t>Selvittämätön poissaolo</t>
  </si>
  <si>
    <t>Terveydellisiin syihin liittyvä poissaolo</t>
  </si>
  <si>
    <t>poissaolot (%)</t>
  </si>
  <si>
    <t>(vuosi)luokka</t>
  </si>
  <si>
    <t>Luokka</t>
  </si>
  <si>
    <t>kouluviikkoja:</t>
  </si>
  <si>
    <t>poissaolot (% oppilaista)</t>
  </si>
  <si>
    <t>viikkotuntimäärä</t>
  </si>
  <si>
    <t>tarkistuspiste</t>
  </si>
  <si>
    <t>keskiarvo</t>
  </si>
  <si>
    <t>oppilaita yhteensä</t>
  </si>
  <si>
    <t>raja (%)</t>
  </si>
  <si>
    <t>raja (h)</t>
  </si>
  <si>
    <t>POISSAOLOJEN YHTEENVETO LUOKITUKSITTAIN</t>
  </si>
  <si>
    <t>Tuntirajat</t>
  </si>
  <si>
    <t>?</t>
  </si>
  <si>
    <t>yhteensä</t>
  </si>
  <si>
    <t>Tuntimerkintöjen yhteenveto</t>
  </si>
  <si>
    <t>Poissaolojen summat luokittain ja luokituksittain tuntimäärinä ja prosenttiosuuksina koko ryhmän poissaoloista</t>
  </si>
  <si>
    <t>vuosiluokka</t>
  </si>
  <si>
    <t>luokka</t>
  </si>
  <si>
    <t>Tuntirajat - vuosiluokat</t>
  </si>
  <si>
    <t>Tuntirajat - luokat</t>
  </si>
  <si>
    <t>Prosenttirajat - vuosiluokat</t>
  </si>
  <si>
    <t>Prosenttirajat - luokat</t>
  </si>
  <si>
    <t>POISSAOLOJEN YHTEENVETO LUOKITTAIN</t>
  </si>
  <si>
    <t>POISSAOLOJEN YHTEENVETO VUOSILUOKITTAIN</t>
  </si>
  <si>
    <t>Kaavio tuntirajat - vuosiluokat</t>
  </si>
  <si>
    <t>Kaavio tuntirajat - luokat</t>
  </si>
  <si>
    <t>Kaavio prosenttirajat - vuosiluokat</t>
  </si>
  <si>
    <t>Kaavio prosenttirajat - luokat</t>
  </si>
  <si>
    <t>Kuinka suuri osuus oppilaista tietyillä poissaolomäärillä? Jaottelu poissaolotuntien mukaan. Tarkastelu vuosiluokittain.</t>
  </si>
  <si>
    <t>Kuinka suuri osuus oppilaista tietyillä poissaolomäärillä? Jaottelu poissaolotuntien mukaan. Tarkastelu luokittain</t>
  </si>
  <si>
    <t>Kuinka suuri osuus oppilaista tietyillä poissaolomäärillä? Jaottelu poissaoloprosenttien mukaan. Tarkastelu vuosiluokittain.</t>
  </si>
  <si>
    <t>Kuinka suuri osuus oppilaista tietyillä poissaolomäärillä? Jaottelu poissaoloprosenttien mukaan. Tarkastelu luokittain</t>
  </si>
  <si>
    <t>Valitse tarkasteltavat luokat (rivi 3). Määrittele tarvittaessa tarkasteltavat tuntirajat (B-sarake)</t>
  </si>
  <si>
    <t>Tarkista kouluviikkojen määrä tarkastelujaksolla (solu M1). Tarkista viikkotuntimäärät (rivi 6).  Määrittele tarvittaessa tarkasteltavat prosenttiosuudet (B-sarake)</t>
  </si>
  <si>
    <t>Valitse tarkasteltavat luokat (rivi 3). Tarkista kouluviikkojen määrä tarkastelujaksolla (solu M1). Tarkista viikkotuntimäärät (rivi 6). Määrittele tarvittaessa tarkasteltavat prosenttirajat (B-sarake)</t>
  </si>
  <si>
    <t>Kaikki kaaviomuotoilut käytettävissä (esim. valitse tiedot, kaaviolaji, visuaalinen ilme)</t>
  </si>
  <si>
    <t>Määrittele tarvittaessa tarkasteltavat tuntirajat (B-sarake).</t>
  </si>
  <si>
    <t>Tummansininen pohja: pakolliset muokkaukset ja/tai tarkistukset</t>
  </si>
  <si>
    <t>Vaaleansininen pohja: valinnaiset muokkaukset ja/tai tarkistukset</t>
  </si>
  <si>
    <t>Oletusnäkymä: yhteenvedossa näkyy oppilaan ryhmä sekä nimitiedot</t>
  </si>
  <si>
    <t>Klikkaa Muuta-painiketta</t>
  </si>
  <si>
    <t>Klikkaa Poista-painiketta, kunnes ylimääräiset tiedot on poistettu:</t>
  </si>
  <si>
    <r>
      <t xml:space="preserve">Valitse välilehti </t>
    </r>
    <r>
      <rPr>
        <b/>
        <sz val="11"/>
        <color theme="1"/>
        <rFont val="Aptos Narrow"/>
        <family val="2"/>
        <scheme val="minor"/>
      </rPr>
      <t>Wilman tuntimerkinnät</t>
    </r>
  </si>
  <si>
    <r>
      <rPr>
        <b/>
        <sz val="11"/>
        <color theme="1"/>
        <rFont val="Aptos Narrow"/>
        <family val="2"/>
        <scheme val="minor"/>
      </rPr>
      <t>Aakkostus</t>
    </r>
    <r>
      <rPr>
        <sz val="11"/>
        <color theme="1"/>
        <rFont val="Aptos Narrow"/>
        <family val="2"/>
        <scheme val="minor"/>
      </rPr>
      <t>: valitse yhteenvetoon tulevat oppilastiedot</t>
    </r>
  </si>
  <si>
    <r>
      <rPr>
        <b/>
        <sz val="11"/>
        <color theme="1"/>
        <rFont val="Aptos Narrow"/>
        <family val="2"/>
        <scheme val="minor"/>
      </rPr>
      <t>Huomioitavat luokitukset</t>
    </r>
    <r>
      <rPr>
        <sz val="11"/>
        <color theme="1"/>
        <rFont val="Aptos Narrow"/>
        <family val="2"/>
        <scheme val="minor"/>
      </rPr>
      <t>: valitse tarkasteltavat tuntimerkinnät</t>
    </r>
  </si>
  <si>
    <t>Yhtenäistetyn poissaolojen luokituksen mukaisesti:</t>
  </si>
  <si>
    <r>
      <rPr>
        <b/>
        <sz val="11"/>
        <color theme="1"/>
        <rFont val="Aptos Narrow"/>
        <family val="2"/>
        <scheme val="minor"/>
      </rPr>
      <t>Laskennan aikarajaus</t>
    </r>
    <r>
      <rPr>
        <sz val="11"/>
        <color theme="1"/>
        <rFont val="Aptos Narrow"/>
        <family val="2"/>
        <scheme val="minor"/>
      </rPr>
      <t>: valitse ajanjakso, jolla tarkastelet poissaoloja</t>
    </r>
  </si>
  <si>
    <t>Klikkaa Laske-painiketta</t>
  </si>
  <si>
    <r>
      <rPr>
        <b/>
        <sz val="11"/>
        <color theme="1"/>
        <rFont val="Aptos Narrow"/>
        <family val="2"/>
        <scheme val="minor"/>
      </rPr>
      <t>Tulostus</t>
    </r>
    <r>
      <rPr>
        <sz val="11"/>
        <color theme="1"/>
        <rFont val="Aptos Narrow"/>
        <family val="2"/>
        <scheme val="minor"/>
      </rPr>
      <t>-ikkuna</t>
    </r>
  </si>
  <si>
    <r>
      <rPr>
        <b/>
        <sz val="11"/>
        <color theme="1"/>
        <rFont val="Aptos Narrow"/>
        <family val="2"/>
        <scheme val="minor"/>
      </rPr>
      <t>Opiskelijat</t>
    </r>
    <r>
      <rPr>
        <sz val="11"/>
        <color theme="1"/>
        <rFont val="Aptos Narrow"/>
        <family val="2"/>
        <scheme val="minor"/>
      </rPr>
      <t>-rekisteri:</t>
    </r>
  </si>
  <si>
    <t>Toiminnot</t>
  </si>
  <si>
    <t>&gt; Koosteet</t>
  </si>
  <si>
    <t>&gt; Tuntimerkintöjen yhteenveto</t>
  </si>
  <si>
    <t>PRIMUS- pikaohje</t>
  </si>
  <si>
    <r>
      <t xml:space="preserve">Valitse </t>
    </r>
    <r>
      <rPr>
        <b/>
        <sz val="11"/>
        <color theme="1"/>
        <rFont val="Aptos Narrow"/>
        <family val="2"/>
        <scheme val="minor"/>
      </rPr>
      <t>Leikepöydälle</t>
    </r>
    <r>
      <rPr>
        <sz val="11"/>
        <color theme="1"/>
        <rFont val="Aptos Narrow"/>
        <family val="2"/>
        <scheme val="minor"/>
      </rPr>
      <t>-välilehti</t>
    </r>
  </si>
  <si>
    <t>Tallenna</t>
  </si>
  <si>
    <r>
      <t xml:space="preserve">Valitse </t>
    </r>
    <r>
      <rPr>
        <b/>
        <sz val="11"/>
        <color theme="1"/>
        <rFont val="Aptos Narrow"/>
        <family val="2"/>
        <scheme val="minor"/>
      </rPr>
      <t>Erotinmerkein eroteltu tekstitiedosto</t>
    </r>
  </si>
  <si>
    <t>Tuo Primuksesta leikepöydälle tulostettu tuntimerkintöjen yhteenveto tälle välilehdelle liittämällä tiedot soluun A1. Poista yhteenvedon alimmat summarivit.</t>
  </si>
  <si>
    <t>Primuksen tuntimerkintöjen yhteenveto -tuloste (pikaohje linkistä)</t>
  </si>
  <si>
    <t>© Mari Kiuru, mari.kiuru@lahti.fi</t>
  </si>
  <si>
    <t>Siirry Tuntimerkintöjen yhteenveto - välilehdelle siniseen soluun A1 ja Liitä</t>
  </si>
  <si>
    <t>Voit muokata kaikkien kaavioiden ulkoasua</t>
  </si>
  <si>
    <t>Klikkaa kaavion päällä hiiren oikeaa korvaa</t>
  </si>
  <si>
    <t>Valitse tarkasteltavat ryhmät</t>
  </si>
  <si>
    <t>oikeanpuoleisesta valikosta</t>
  </si>
  <si>
    <t>Kysymysmerkit kuvaavat tyhjiä rivejä lähdetaulukossa</t>
  </si>
  <si>
    <t>Sininen ruutu: rivi mukana kaaviossa</t>
  </si>
  <si>
    <t>Valkoinen ruutu: rivi ei mukana kaaviossa</t>
  </si>
  <si>
    <t>klikkaamalla luokkien edessä oleviin ruutuihin</t>
  </si>
  <si>
    <r>
      <t xml:space="preserve">Klikkaa riviä </t>
    </r>
    <r>
      <rPr>
        <b/>
        <sz val="11"/>
        <color theme="1"/>
        <rFont val="Aptos Narrow"/>
        <family val="2"/>
        <scheme val="minor"/>
      </rPr>
      <t>Valitse tiedot</t>
    </r>
  </si>
  <si>
    <t>Kaikki kaaviomuotoilut käytettävissä (esim. valitse tiedot, kaaviolaji, visuaalinen ilme), pikaohje linkistä</t>
  </si>
  <si>
    <t>Päijät-Hämeen poissaoloihin puuttumisen malli</t>
  </si>
  <si>
    <t>Taustamateriaalia</t>
  </si>
  <si>
    <t>Teoreettisesta viitekehyksestä, esim. Pätiälä 2025</t>
  </si>
  <si>
    <t>VÄLILEHTI</t>
  </si>
  <si>
    <t>SISÄLTÖ</t>
  </si>
  <si>
    <t>MUOKKAUKSET</t>
  </si>
  <si>
    <t>KAAVIOMUOTOILUT - pikaohje</t>
  </si>
  <si>
    <t>Luokitukset / Luokitukset (2)</t>
  </si>
  <si>
    <t>Kaavio luokitukset / Kaavio luokitukset (2)</t>
  </si>
  <si>
    <t>Yleinen muokkausohje kaikilla välilehdillä:</t>
  </si>
  <si>
    <t>POISSAOLOJEN SEURANTA YHTEISÖTASOLLA (LUOKAT / VUOSILUOKAT)</t>
  </si>
  <si>
    <t>Anna palautetta seurantatyökalusta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</si>
</sst>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0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 tint="-4.9989318521683403E-2"/>
      <name val="Calibri"/>
      <family val="2"/>
    </font>
    <font>
      <sz val="8"/>
      <name val="Aptos Narrow"/>
      <family val="2"/>
      <scheme val="minor"/>
    </font>
    <font>
      <sz val="11"/>
      <color theme="0" tint="-0.249977111117893"/>
      <name val="Calibri"/>
      <family val="2"/>
    </font>
    <font>
      <sz val="11"/>
      <color theme="2"/>
      <name val="Calibri"/>
      <family val="2"/>
    </font>
    <font>
      <sz val="11"/>
      <color rgb="FFFF0000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5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7" fillId="0" borderId="0" xfId="0" applyNumberFormat="1" applyFont="1"/>
    <xf numFmtId="0" fontId="1" fillId="0" borderId="0" xfId="0" applyFont="1" applyAlignment="1">
      <alignment horizontal="left"/>
    </xf>
    <xf numFmtId="0" fontId="1" fillId="3" borderId="0" xfId="0" applyFont="1" applyFill="1" applyProtection="1">
      <protection locked="0"/>
    </xf>
    <xf numFmtId="49" fontId="1" fillId="3" borderId="0" xfId="0" applyNumberFormat="1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165" fontId="9" fillId="0" borderId="0" xfId="0" applyNumberFormat="1" applyFont="1"/>
    <xf numFmtId="165" fontId="0" fillId="0" borderId="0" xfId="0" applyNumberFormat="1"/>
    <xf numFmtId="14" fontId="2" fillId="3" borderId="0" xfId="0" applyNumberFormat="1" applyFont="1" applyFill="1" applyAlignment="1" applyProtection="1">
      <alignment horizontal="left"/>
      <protection locked="0"/>
    </xf>
    <xf numFmtId="165" fontId="11" fillId="0" borderId="0" xfId="0" applyNumberFormat="1" applyFont="1" applyAlignment="1">
      <alignment horizontal="center"/>
    </xf>
    <xf numFmtId="0" fontId="1" fillId="3" borderId="0" xfId="0" applyFont="1" applyFill="1" applyAlignment="1" applyProtection="1">
      <alignment horizontal="left"/>
      <protection locked="0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vertical="top"/>
    </xf>
    <xf numFmtId="0" fontId="1" fillId="4" borderId="0" xfId="0" applyFont="1" applyFill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15" fillId="0" borderId="0" xfId="0" applyFont="1" applyAlignment="1">
      <alignment vertical="top" wrapText="1"/>
    </xf>
    <xf numFmtId="0" fontId="16" fillId="0" borderId="0" xfId="1" applyFont="1" applyAlignment="1">
      <alignment vertical="top"/>
    </xf>
    <xf numFmtId="0" fontId="10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5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0" fontId="10" fillId="6" borderId="0" xfId="0" applyFont="1" applyFill="1" applyAlignment="1">
      <alignment vertical="top"/>
    </xf>
    <xf numFmtId="0" fontId="14" fillId="0" borderId="0" xfId="1" applyAlignment="1">
      <alignment vertical="top" wrapText="1"/>
    </xf>
    <xf numFmtId="0" fontId="10" fillId="7" borderId="0" xfId="0" applyFont="1" applyFill="1" applyAlignment="1">
      <alignment vertical="top" wrapText="1"/>
    </xf>
    <xf numFmtId="0" fontId="14" fillId="0" borderId="0" xfId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2" fillId="2" borderId="0" xfId="0" applyFont="1" applyFill="1"/>
    <xf numFmtId="165" fontId="3" fillId="0" borderId="0" xfId="0" applyNumberFormat="1" applyFont="1"/>
    <xf numFmtId="165" fontId="2" fillId="0" borderId="0" xfId="0" applyNumberFormat="1" applyFont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textRotation="90" wrapText="1"/>
    </xf>
    <xf numFmtId="0" fontId="3" fillId="0" borderId="0" xfId="0" applyFont="1" applyAlignment="1">
      <alignment textRotation="90"/>
    </xf>
    <xf numFmtId="165" fontId="3" fillId="0" borderId="0" xfId="0" applyNumberFormat="1" applyFont="1" applyAlignment="1">
      <alignment textRotation="90"/>
    </xf>
    <xf numFmtId="165" fontId="3" fillId="0" borderId="0" xfId="0" applyNumberFormat="1" applyFont="1" applyAlignment="1">
      <alignment horizontal="center"/>
    </xf>
    <xf numFmtId="165" fontId="8" fillId="0" borderId="0" xfId="0" applyNumberFormat="1" applyFont="1"/>
    <xf numFmtId="0" fontId="14" fillId="7" borderId="0" xfId="1" applyFill="1" applyAlignment="1">
      <alignment vertical="top" wrapText="1"/>
    </xf>
    <xf numFmtId="0" fontId="14" fillId="0" borderId="0" xfId="1" applyFill="1" applyAlignment="1">
      <alignment vertical="top" wrapText="1"/>
    </xf>
    <xf numFmtId="0" fontId="2" fillId="4" borderId="0" xfId="0" applyFont="1" applyFill="1" applyAlignment="1" applyProtection="1">
      <alignment textRotation="90" wrapText="1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textRotation="90" wrapText="1"/>
      <protection locked="0"/>
    </xf>
    <xf numFmtId="0" fontId="3" fillId="0" borderId="0" xfId="0" applyFont="1" applyAlignment="1" applyProtection="1">
      <alignment textRotation="45" wrapText="1"/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5" fillId="0" borderId="0" xfId="0" applyFont="1" applyProtection="1">
      <protection locked="0"/>
    </xf>
    <xf numFmtId="1" fontId="3" fillId="0" borderId="0" xfId="0" applyNumberFormat="1" applyFont="1" applyProtection="1">
      <protection locked="0"/>
    </xf>
    <xf numFmtId="1" fontId="4" fillId="0" borderId="0" xfId="0" applyNumberFormat="1" applyFont="1" applyProtection="1">
      <protection locked="0"/>
    </xf>
    <xf numFmtId="49" fontId="1" fillId="4" borderId="0" xfId="0" applyNumberFormat="1" applyFont="1" applyFill="1" applyAlignment="1" applyProtection="1">
      <alignment horizontal="center"/>
      <protection locked="0"/>
    </xf>
    <xf numFmtId="49" fontId="3" fillId="4" borderId="0" xfId="0" applyNumberFormat="1" applyFont="1" applyFill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</cellXfs>
  <cellStyles count="2">
    <cellStyle name="Hyperlinkki" xfId="1" builtinId="8"/>
    <cellStyle name="Normaali" xfId="0" builtinId="0"/>
  </cellStyles>
  <dxfs count="3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CC"/>
      <color rgb="FF740000"/>
      <color rgb="FFA40000"/>
      <color rgb="FF220000"/>
      <color rgb="FF5C0000"/>
      <color rgb="FF7E0000"/>
      <color rgb="FFB00000"/>
      <color rgb="FF7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theme" Target="theme/theme1.xml"/><Relationship Id="rId10" Type="http://schemas.openxmlformats.org/officeDocument/2006/relationships/chartsheet" Target="chartsheets/sheet4.xml"/><Relationship Id="rId19" Type="http://schemas.openxmlformats.org/officeDocument/2006/relationships/customXml" Target="../customXml/item1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Poissaolojen tuntirajat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4"/>
          <c:order val="4"/>
          <c:tx>
            <c:strRef>
              <c:f>'Tuntirajat - vuosiluokat'!$A$8</c:f>
              <c:strCache>
                <c:ptCount val="1"/>
                <c:pt idx="0">
                  <c:v>- 30 h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'Tuntirajat - vuosiluokat'!$B$3:$K$3</c15:sqref>
                  </c15:fullRef>
                </c:ext>
              </c:extLst>
              <c:f>'Tuntirajat - vuosiluokat'!$C$3:$K$3</c:f>
              <c:numCache>
                <c:formatCode>General</c:formatCode>
                <c:ptCount val="9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'Tuntirajat - vuosiluokat'!$B$8:$K$8</c15:sqref>
                  </c15:fullRef>
                </c:ext>
              </c:extLst>
              <c:f>'Tuntirajat - vuosiluokat'!$C$8:$K$8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4B-48C6-822D-BD7E2E3A7478}"/>
            </c:ext>
          </c:extLst>
        </c:ser>
        <c:ser>
          <c:idx val="5"/>
          <c:order val="5"/>
          <c:tx>
            <c:strRef>
              <c:f>'Tuntirajat - vuosiluokat'!$A$9</c:f>
              <c:strCache>
                <c:ptCount val="1"/>
                <c:pt idx="0">
                  <c:v>30 - h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'Tuntirajat - vuosiluokat'!$B$3:$K$3</c15:sqref>
                  </c15:fullRef>
                </c:ext>
              </c:extLst>
              <c:f>'Tuntirajat - vuosiluokat'!$C$3:$K$3</c:f>
              <c:numCache>
                <c:formatCode>General</c:formatCode>
                <c:ptCount val="9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'Tuntirajat - vuosiluokat'!$B$9:$K$9</c15:sqref>
                  </c15:fullRef>
                </c:ext>
              </c:extLst>
              <c:f>'Tuntirajat - vuosiluokat'!$C$9:$K$9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4B-48C6-822D-BD7E2E3A7478}"/>
            </c:ext>
          </c:extLst>
        </c:ser>
        <c:ser>
          <c:idx val="6"/>
          <c:order val="6"/>
          <c:tx>
            <c:strRef>
              <c:f>'Tuntirajat - vuosiluokat'!$A$10</c:f>
              <c:strCache>
                <c:ptCount val="1"/>
                <c:pt idx="0">
                  <c:v>50 - 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'Tuntirajat - vuosiluokat'!$B$3:$K$3</c15:sqref>
                  </c15:fullRef>
                </c:ext>
              </c:extLst>
              <c:f>'Tuntirajat - vuosiluokat'!$C$3:$K$3</c:f>
              <c:numCache>
                <c:formatCode>General</c:formatCode>
                <c:ptCount val="9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'Tuntirajat - vuosiluokat'!$B$10:$K$10</c15:sqref>
                  </c15:fullRef>
                </c:ext>
              </c:extLst>
              <c:f>'Tuntirajat - vuosiluokat'!$C$10:$K$10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4B-48C6-822D-BD7E2E3A7478}"/>
            </c:ext>
          </c:extLst>
        </c:ser>
        <c:ser>
          <c:idx val="7"/>
          <c:order val="7"/>
          <c:tx>
            <c:strRef>
              <c:f>'Tuntirajat - vuosiluokat'!$A$11</c:f>
              <c:strCache>
                <c:ptCount val="1"/>
                <c:pt idx="0">
                  <c:v>70 - h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'Tuntirajat - vuosiluokat'!$B$3:$K$3</c15:sqref>
                  </c15:fullRef>
                </c:ext>
              </c:extLst>
              <c:f>'Tuntirajat - vuosiluokat'!$C$3:$K$3</c:f>
              <c:numCache>
                <c:formatCode>General</c:formatCode>
                <c:ptCount val="9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'Tuntirajat - vuosiluokat'!$B$11:$K$11</c15:sqref>
                  </c15:fullRef>
                </c:ext>
              </c:extLst>
              <c:f>'Tuntirajat - vuosiluokat'!$C$11:$K$11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4B-48C6-822D-BD7E2E3A7478}"/>
            </c:ext>
          </c:extLst>
        </c:ser>
        <c:ser>
          <c:idx val="8"/>
          <c:order val="8"/>
          <c:tx>
            <c:strRef>
              <c:f>'Tuntirajat - vuosiluokat'!$A$12</c:f>
              <c:strCache>
                <c:ptCount val="1"/>
                <c:pt idx="0">
                  <c:v>100 - h</c:v>
                </c:pt>
              </c:strCache>
            </c:strRef>
          </c:tx>
          <c:spPr>
            <a:solidFill>
              <a:srgbClr val="A4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'Tuntirajat - vuosiluokat'!$B$3:$K$3</c15:sqref>
                  </c15:fullRef>
                </c:ext>
              </c:extLst>
              <c:f>'Tuntirajat - vuosiluokat'!$C$3:$K$3</c:f>
              <c:numCache>
                <c:formatCode>General</c:formatCode>
                <c:ptCount val="9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'Tuntirajat - vuosiluokat'!$B$12:$K$12</c15:sqref>
                  </c15:fullRef>
                </c:ext>
              </c:extLst>
              <c:f>'Tuntirajat - vuosiluokat'!$C$12:$K$12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4B-48C6-822D-BD7E2E3A7478}"/>
            </c:ext>
          </c:extLst>
        </c:ser>
        <c:ser>
          <c:idx val="9"/>
          <c:order val="9"/>
          <c:tx>
            <c:strRef>
              <c:f>'Tuntirajat - vuosiluokat'!$A$13</c:f>
              <c:strCache>
                <c:ptCount val="1"/>
                <c:pt idx="0">
                  <c:v>150 - h</c:v>
                </c:pt>
              </c:strCache>
            </c:strRef>
          </c:tx>
          <c:spPr>
            <a:solidFill>
              <a:srgbClr val="74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'Tuntirajat - vuosiluokat'!$B$3:$K$3</c15:sqref>
                  </c15:fullRef>
                </c:ext>
              </c:extLst>
              <c:f>'Tuntirajat - vuosiluokat'!$C$3:$K$3</c:f>
              <c:numCache>
                <c:formatCode>General</c:formatCode>
                <c:ptCount val="9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'Tuntirajat - vuosiluokat'!$B$13:$K$13</c15:sqref>
                  </c15:fullRef>
                </c:ext>
              </c:extLst>
              <c:f>'Tuntirajat - vuosiluokat'!$C$13:$K$13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14B-48C6-822D-BD7E2E3A7478}"/>
            </c:ext>
          </c:extLst>
        </c:ser>
        <c:ser>
          <c:idx val="10"/>
          <c:order val="10"/>
          <c:tx>
            <c:strRef>
              <c:f>'Tuntirajat - vuosiluokat'!$A$14</c:f>
              <c:strCache>
                <c:ptCount val="1"/>
                <c:pt idx="0">
                  <c:v>200 - h</c:v>
                </c:pt>
              </c:strCache>
            </c:strRef>
          </c:tx>
          <c:spPr>
            <a:solidFill>
              <a:srgbClr val="22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'Tuntirajat - vuosiluokat'!$B$3:$K$3</c15:sqref>
                  </c15:fullRef>
                </c:ext>
              </c:extLst>
              <c:f>'Tuntirajat - vuosiluokat'!$C$3:$K$3</c:f>
              <c:numCache>
                <c:formatCode>General</c:formatCode>
                <c:ptCount val="9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'Tuntirajat - vuosiluokat'!$B$14:$K$14</c15:sqref>
                  </c15:fullRef>
                </c:ext>
              </c:extLst>
              <c:f>'Tuntirajat - vuosiluokat'!$C$14:$K$14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14B-48C6-822D-BD7E2E3A7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2573279"/>
        <c:axId val="3925742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'Tuntirajat - vuosiluokat'!$A$3</c15:sqref>
                        </c15:formulaRef>
                      </c:ext>
                    </c:extLst>
                    <c:strCache>
                      <c:ptCount val="1"/>
                      <c:pt idx="0">
                        <c:v>vuosiluokka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'Tuntirajat - vuosiluokat'!$B$3:$K$3</c15:sqref>
                        </c15:fullRef>
                        <c15:formulaRef>
                          <c15:sqref>'Tuntirajat - vuosiluokat'!$C$3:$K$3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9</c:v>
                      </c:pt>
                      <c:pt idx="1">
                        <c:v>8</c:v>
                      </c:pt>
                      <c:pt idx="2">
                        <c:v>7</c:v>
                      </c:pt>
                      <c:pt idx="3">
                        <c:v>6</c:v>
                      </c:pt>
                      <c:pt idx="4">
                        <c:v>5</c:v>
                      </c:pt>
                      <c:pt idx="5">
                        <c:v>4</c:v>
                      </c:pt>
                      <c:pt idx="6">
                        <c:v>3</c:v>
                      </c:pt>
                      <c:pt idx="7">
                        <c:v>2</c:v>
                      </c:pt>
                      <c:pt idx="8">
                        <c:v>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'Tuntirajat - vuosiluokat'!$C$3:$K$3</c15:sqref>
                        </c15:fullRef>
                        <c15:formulaRef>
                          <c15:sqref>'Tuntirajat - vuosiluokat'!$D$3:$K$3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8</c:v>
                      </c:pt>
                      <c:pt idx="1">
                        <c:v>7</c:v>
                      </c:pt>
                      <c:pt idx="2">
                        <c:v>6</c:v>
                      </c:pt>
                      <c:pt idx="3">
                        <c:v>5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2</c:v>
                      </c:pt>
                      <c:pt idx="7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14B-48C6-822D-BD7E2E3A747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'Tuntirajat - vuosiluokat'!$A$4</c15:sqref>
                        </c15:formulaRef>
                      </c:ext>
                    </c:extLst>
                    <c:strCache>
                      <c:ptCount val="1"/>
                      <c:pt idx="0">
                        <c:v>oppilaita yhteensä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'Tuntirajat - vuosiluokat'!$B$3:$K$3</c15:sqref>
                        </c15:fullRef>
                        <c15:formulaRef>
                          <c15:sqref>'Tuntirajat - vuosiluokat'!$C$3:$K$3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9</c:v>
                      </c:pt>
                      <c:pt idx="1">
                        <c:v>8</c:v>
                      </c:pt>
                      <c:pt idx="2">
                        <c:v>7</c:v>
                      </c:pt>
                      <c:pt idx="3">
                        <c:v>6</c:v>
                      </c:pt>
                      <c:pt idx="4">
                        <c:v>5</c:v>
                      </c:pt>
                      <c:pt idx="5">
                        <c:v>4</c:v>
                      </c:pt>
                      <c:pt idx="6">
                        <c:v>3</c:v>
                      </c:pt>
                      <c:pt idx="7">
                        <c:v>2</c:v>
                      </c:pt>
                      <c:pt idx="8">
                        <c:v>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'Tuntirajat - vuosiluokat'!$B$4:$K$4</c15:sqref>
                        </c15:fullRef>
                        <c15:formulaRef>
                          <c15:sqref>'Tuntirajat - vuosiluokat'!$C$4:$K$4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14B-48C6-822D-BD7E2E3A747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'Tuntirajat - vuosiluokat'!$A$6</c15:sqref>
                        </c15:formulaRef>
                      </c:ext>
                    </c:extLst>
                    <c:strCache>
                      <c:ptCount val="1"/>
                      <c:pt idx="0">
                        <c:v>poissaolot (%)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'Tuntirajat - vuosiluokat'!$B$3:$K$3</c15:sqref>
                        </c15:fullRef>
                        <c15:formulaRef>
                          <c15:sqref>'Tuntirajat - vuosiluokat'!$C$3:$K$3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9</c:v>
                      </c:pt>
                      <c:pt idx="1">
                        <c:v>8</c:v>
                      </c:pt>
                      <c:pt idx="2">
                        <c:v>7</c:v>
                      </c:pt>
                      <c:pt idx="3">
                        <c:v>6</c:v>
                      </c:pt>
                      <c:pt idx="4">
                        <c:v>5</c:v>
                      </c:pt>
                      <c:pt idx="5">
                        <c:v>4</c:v>
                      </c:pt>
                      <c:pt idx="6">
                        <c:v>3</c:v>
                      </c:pt>
                      <c:pt idx="7">
                        <c:v>2</c:v>
                      </c:pt>
                      <c:pt idx="8">
                        <c:v>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'Tuntirajat - vuosiluokat'!$B$6:$K$6</c15:sqref>
                        </c15:fullRef>
                        <c15:formulaRef>
                          <c15:sqref>'Tuntirajat - vuosiluokat'!$C$6:$K$6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14B-48C6-822D-BD7E2E3A747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'Tuntirajat - vuosiluokat'!$A$7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'Tuntirajat - vuosiluokat'!$B$3:$K$3</c15:sqref>
                        </c15:fullRef>
                        <c15:formulaRef>
                          <c15:sqref>'Tuntirajat - vuosiluokat'!$C$3:$K$3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9</c:v>
                      </c:pt>
                      <c:pt idx="1">
                        <c:v>8</c:v>
                      </c:pt>
                      <c:pt idx="2">
                        <c:v>7</c:v>
                      </c:pt>
                      <c:pt idx="3">
                        <c:v>6</c:v>
                      </c:pt>
                      <c:pt idx="4">
                        <c:v>5</c:v>
                      </c:pt>
                      <c:pt idx="5">
                        <c:v>4</c:v>
                      </c:pt>
                      <c:pt idx="6">
                        <c:v>3</c:v>
                      </c:pt>
                      <c:pt idx="7">
                        <c:v>2</c:v>
                      </c:pt>
                      <c:pt idx="8">
                        <c:v>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'Tuntirajat - vuosiluokat'!$B$7:$K$7</c15:sqref>
                        </c15:fullRef>
                        <c15:formulaRef>
                          <c15:sqref>'Tuntirajat - vuosiluokat'!$C$7:$K$7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14B-48C6-822D-BD7E2E3A7478}"/>
                  </c:ext>
                </c:extLst>
              </c15:ser>
            </c15:filteredBarSeries>
          </c:ext>
        </c:extLst>
      </c:barChart>
      <c:catAx>
        <c:axId val="392573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Ryhmä (vuosiluokka</a:t>
                </a:r>
                <a:r>
                  <a:rPr lang="fi-FI" baseline="0"/>
                  <a:t>)</a:t>
                </a:r>
                <a:endParaRPr lang="fi-F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92574239"/>
        <c:crosses val="autoZero"/>
        <c:auto val="1"/>
        <c:lblAlgn val="ctr"/>
        <c:lblOffset val="100"/>
        <c:noMultiLvlLbl val="0"/>
      </c:catAx>
      <c:valAx>
        <c:axId val="392574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Osuus ryhmästä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92573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Poissaolojen tuntirajat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5"/>
          <c:order val="5"/>
          <c:tx>
            <c:strRef>
              <c:f>'Tuntirajat - luokat'!$A$8</c:f>
              <c:strCache>
                <c:ptCount val="1"/>
                <c:pt idx="0">
                  <c:v>- 30 h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'Tuntirajat - luokat'!$B$3:$K$3</c15:sqref>
                  </c15:fullRef>
                </c:ext>
              </c:extLst>
              <c:f>'Tuntirajat - luokat'!$C$3:$K$3</c:f>
              <c:numCache>
                <c:formatCode>@</c:formatCode>
                <c:ptCount val="9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'Tuntirajat - luokat'!$B$8:$K$8</c15:sqref>
                  </c15:fullRef>
                </c:ext>
              </c:extLst>
              <c:f>'Tuntirajat - luokat'!$C$8:$K$8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F-4C69-BBF7-7FDDA2726D2E}"/>
            </c:ext>
          </c:extLst>
        </c:ser>
        <c:ser>
          <c:idx val="6"/>
          <c:order val="6"/>
          <c:tx>
            <c:strRef>
              <c:f>'Tuntirajat - luokat'!$A$9</c:f>
              <c:strCache>
                <c:ptCount val="1"/>
                <c:pt idx="0">
                  <c:v>30 - h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'Tuntirajat - luokat'!$B$3:$K$3</c15:sqref>
                  </c15:fullRef>
                </c:ext>
              </c:extLst>
              <c:f>'Tuntirajat - luokat'!$C$3:$K$3</c:f>
              <c:numCache>
                <c:formatCode>@</c:formatCode>
                <c:ptCount val="9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'Tuntirajat - luokat'!$B$9:$K$9</c15:sqref>
                  </c15:fullRef>
                </c:ext>
              </c:extLst>
              <c:f>'Tuntirajat - luokat'!$C$9:$K$9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3F-4C69-BBF7-7FDDA2726D2E}"/>
            </c:ext>
          </c:extLst>
        </c:ser>
        <c:ser>
          <c:idx val="7"/>
          <c:order val="7"/>
          <c:tx>
            <c:strRef>
              <c:f>'Tuntirajat - luokat'!$A$10</c:f>
              <c:strCache>
                <c:ptCount val="1"/>
                <c:pt idx="0">
                  <c:v>50 - 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'Tuntirajat - luokat'!$B$3:$K$3</c15:sqref>
                  </c15:fullRef>
                </c:ext>
              </c:extLst>
              <c:f>'Tuntirajat - luokat'!$C$3:$K$3</c:f>
              <c:numCache>
                <c:formatCode>@</c:formatCode>
                <c:ptCount val="9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'Tuntirajat - luokat'!$B$10:$K$10</c15:sqref>
                  </c15:fullRef>
                </c:ext>
              </c:extLst>
              <c:f>'Tuntirajat - luokat'!$C$10:$K$10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3F-4C69-BBF7-7FDDA2726D2E}"/>
            </c:ext>
          </c:extLst>
        </c:ser>
        <c:ser>
          <c:idx val="8"/>
          <c:order val="8"/>
          <c:tx>
            <c:strRef>
              <c:f>'Tuntirajat - luokat'!$A$11</c:f>
              <c:strCache>
                <c:ptCount val="1"/>
                <c:pt idx="0">
                  <c:v>70 - h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'Tuntirajat - luokat'!$B$3:$K$3</c15:sqref>
                  </c15:fullRef>
                </c:ext>
              </c:extLst>
              <c:f>'Tuntirajat - luokat'!$C$3:$K$3</c:f>
              <c:numCache>
                <c:formatCode>@</c:formatCode>
                <c:ptCount val="9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'Tuntirajat - luokat'!$B$11:$K$11</c15:sqref>
                  </c15:fullRef>
                </c:ext>
              </c:extLst>
              <c:f>'Tuntirajat - luokat'!$C$11:$K$11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3F-4C69-BBF7-7FDDA2726D2E}"/>
            </c:ext>
          </c:extLst>
        </c:ser>
        <c:ser>
          <c:idx val="9"/>
          <c:order val="9"/>
          <c:tx>
            <c:strRef>
              <c:f>'Tuntirajat - luokat'!$A$12</c:f>
              <c:strCache>
                <c:ptCount val="1"/>
                <c:pt idx="0">
                  <c:v>100 - h</c:v>
                </c:pt>
              </c:strCache>
            </c:strRef>
          </c:tx>
          <c:spPr>
            <a:solidFill>
              <a:srgbClr val="A4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'Tuntirajat - luokat'!$B$3:$K$3</c15:sqref>
                  </c15:fullRef>
                </c:ext>
              </c:extLst>
              <c:f>'Tuntirajat - luokat'!$C$3:$K$3</c:f>
              <c:numCache>
                <c:formatCode>@</c:formatCode>
                <c:ptCount val="9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'Tuntirajat - luokat'!$B$12:$K$12</c15:sqref>
                  </c15:fullRef>
                </c:ext>
              </c:extLst>
              <c:f>'Tuntirajat - luokat'!$C$12:$K$12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3F-4C69-BBF7-7FDDA2726D2E}"/>
            </c:ext>
          </c:extLst>
        </c:ser>
        <c:ser>
          <c:idx val="10"/>
          <c:order val="10"/>
          <c:tx>
            <c:strRef>
              <c:f>'Tuntirajat - luokat'!$A$13</c:f>
              <c:strCache>
                <c:ptCount val="1"/>
                <c:pt idx="0">
                  <c:v>150 - h</c:v>
                </c:pt>
              </c:strCache>
            </c:strRef>
          </c:tx>
          <c:spPr>
            <a:solidFill>
              <a:srgbClr val="74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'Tuntirajat - luokat'!$B$3:$K$3</c15:sqref>
                  </c15:fullRef>
                </c:ext>
              </c:extLst>
              <c:f>'Tuntirajat - luokat'!$C$3:$K$3</c:f>
              <c:numCache>
                <c:formatCode>@</c:formatCode>
                <c:ptCount val="9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'Tuntirajat - luokat'!$B$13:$K$13</c15:sqref>
                  </c15:fullRef>
                </c:ext>
              </c:extLst>
              <c:f>'Tuntirajat - luokat'!$C$13:$K$13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3F-4C69-BBF7-7FDDA2726D2E}"/>
            </c:ext>
          </c:extLst>
        </c:ser>
        <c:ser>
          <c:idx val="11"/>
          <c:order val="11"/>
          <c:tx>
            <c:strRef>
              <c:f>'Tuntirajat - luokat'!$A$14</c:f>
              <c:strCache>
                <c:ptCount val="1"/>
                <c:pt idx="0">
                  <c:v>200 - h</c:v>
                </c:pt>
              </c:strCache>
            </c:strRef>
          </c:tx>
          <c:spPr>
            <a:solidFill>
              <a:srgbClr val="22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'Tuntirajat - luokat'!$B$3:$K$3</c15:sqref>
                  </c15:fullRef>
                </c:ext>
              </c:extLst>
              <c:f>'Tuntirajat - luokat'!$C$3:$K$3</c:f>
              <c:numCache>
                <c:formatCode>@</c:formatCode>
                <c:ptCount val="9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'Tuntirajat - luokat'!$B$14:$K$14</c15:sqref>
                  </c15:fullRef>
                </c:ext>
              </c:extLst>
              <c:f>'Tuntirajat - luokat'!$C$14:$K$14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3F-4C69-BBF7-7FDDA2726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2573279"/>
        <c:axId val="3925742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'Tuntirajat - luokat'!$A$3</c15:sqref>
                        </c15:formulaRef>
                      </c:ext>
                    </c:extLst>
                    <c:strCache>
                      <c:ptCount val="1"/>
                      <c:pt idx="0">
                        <c:v>Luokka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'Tuntirajat - luokat'!$B$3:$K$3</c15:sqref>
                        </c15:fullRef>
                        <c15:formulaRef>
                          <c15:sqref>'Tuntirajat - luokat'!$C$3:$K$3</c15:sqref>
                        </c15:formulaRef>
                      </c:ext>
                    </c:extLst>
                    <c:numCache>
                      <c:formatCode>@</c:formatCode>
                      <c:ptCount val="9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'Tuntirajat - luokat'!$B$3:$K$3</c15:sqref>
                        </c15:fullRef>
                        <c15:formulaRef>
                          <c15:sqref>'Tuntirajat - luokat'!$C$3:$K$3</c15:sqref>
                        </c15:formulaRef>
                      </c:ext>
                    </c:extLst>
                    <c:numCache>
                      <c:formatCode>@</c:formatCode>
                      <c:ptCount val="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723F-4C69-BBF7-7FDDA2726D2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'Tuntirajat - luokat'!$A$4</c15:sqref>
                        </c15:formulaRef>
                      </c:ext>
                    </c:extLst>
                    <c:strCache>
                      <c:ptCount val="1"/>
                      <c:pt idx="0">
                        <c:v>oppilaita yhteensä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'Tuntirajat - luokat'!$B$3:$K$3</c15:sqref>
                        </c15:fullRef>
                        <c15:formulaRef>
                          <c15:sqref>'Tuntirajat - luokat'!$C$3:$K$3</c15:sqref>
                        </c15:formulaRef>
                      </c:ext>
                    </c:extLst>
                    <c:numCache>
                      <c:formatCode>@</c:formatCode>
                      <c:ptCount val="9"/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'Tuntirajat - luokat'!$B$4:$K$4</c15:sqref>
                        </c15:fullRef>
                        <c15:formulaRef>
                          <c15:sqref>'Tuntirajat - luokat'!$C$4:$K$4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23F-4C69-BBF7-7FDDA2726D2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'Tuntirajat - luokat'!$A$5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'Tuntirajat - luokat'!$B$3:$K$3</c15:sqref>
                        </c15:fullRef>
                        <c15:formulaRef>
                          <c15:sqref>'Tuntirajat - luokat'!$C$3:$K$3</c15:sqref>
                        </c15:formulaRef>
                      </c:ext>
                    </c:extLst>
                    <c:numCache>
                      <c:formatCode>@</c:formatCode>
                      <c:ptCount val="9"/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'Tuntirajat - luokat'!$B$5:$K$5</c15:sqref>
                        </c15:fullRef>
                        <c15:formulaRef>
                          <c15:sqref>'Tuntirajat - luokat'!$C$5:$K$5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23F-4C69-BBF7-7FDDA2726D2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'Tuntirajat - luokat'!$A$6</c15:sqref>
                        </c15:formulaRef>
                      </c:ext>
                    </c:extLst>
                    <c:strCache>
                      <c:ptCount val="1"/>
                      <c:pt idx="0">
                        <c:v>poissaolot (%)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'Tuntirajat - luokat'!$B$3:$K$3</c15:sqref>
                        </c15:fullRef>
                        <c15:formulaRef>
                          <c15:sqref>'Tuntirajat - luokat'!$C$3:$K$3</c15:sqref>
                        </c15:formulaRef>
                      </c:ext>
                    </c:extLst>
                    <c:numCache>
                      <c:formatCode>@</c:formatCode>
                      <c:ptCount val="9"/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'Tuntirajat - luokat'!$B$6:$K$6</c15:sqref>
                        </c15:fullRef>
                        <c15:formulaRef>
                          <c15:sqref>'Tuntirajat - luokat'!$C$6:$K$6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23F-4C69-BBF7-7FDDA2726D2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'Tuntirajat - luokat'!$A$7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'Tuntirajat - luokat'!$B$3:$K$3</c15:sqref>
                        </c15:fullRef>
                        <c15:formulaRef>
                          <c15:sqref>'Tuntirajat - luokat'!$C$3:$K$3</c15:sqref>
                        </c15:formulaRef>
                      </c:ext>
                    </c:extLst>
                    <c:numCache>
                      <c:formatCode>@</c:formatCode>
                      <c:ptCount val="9"/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'Tuntirajat - luokat'!$B$7:$K$7</c15:sqref>
                        </c15:fullRef>
                        <c15:formulaRef>
                          <c15:sqref>'Tuntirajat - luokat'!$C$7:$K$7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23F-4C69-BBF7-7FDDA2726D2E}"/>
                  </c:ext>
                </c:extLst>
              </c15:ser>
            </c15:filteredBarSeries>
          </c:ext>
        </c:extLst>
      </c:barChart>
      <c:catAx>
        <c:axId val="392573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Ryhmä (luokka</a:t>
                </a:r>
                <a:r>
                  <a:rPr lang="fi-FI" baseline="0"/>
                  <a:t>)</a:t>
                </a:r>
                <a:endParaRPr lang="fi-F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92574239"/>
        <c:crosses val="autoZero"/>
        <c:auto val="1"/>
        <c:lblAlgn val="ctr"/>
        <c:lblOffset val="100"/>
        <c:noMultiLvlLbl val="0"/>
      </c:catAx>
      <c:valAx>
        <c:axId val="392574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Osuus ryhmästä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92573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Poissaolojen prosenttirajat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6"/>
          <c:order val="6"/>
          <c:tx>
            <c:strRef>
              <c:f>'Prosenttirajat - vuosiluokat'!$A$10</c:f>
              <c:strCache>
                <c:ptCount val="1"/>
                <c:pt idx="0">
                  <c:v>- 5 %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'Prosenttirajat - vuosiluokat'!$B$3:$K$3</c15:sqref>
                  </c15:fullRef>
                </c:ext>
              </c:extLst>
              <c:f>'Prosenttirajat - vuosiluokat'!$C$3:$K$3</c:f>
              <c:numCache>
                <c:formatCode>General</c:formatCode>
                <c:ptCount val="9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'Prosenttirajat - vuosiluokat'!$B$10:$K$10</c15:sqref>
                  </c15:fullRef>
                </c:ext>
              </c:extLst>
              <c:f>'Prosenttirajat - vuosiluokat'!$C$10:$K$10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60-4DF7-B199-5E1A4534A3D5}"/>
            </c:ext>
          </c:extLst>
        </c:ser>
        <c:ser>
          <c:idx val="7"/>
          <c:order val="7"/>
          <c:tx>
            <c:strRef>
              <c:f>'Prosenttirajat - vuosiluokat'!$A$11</c:f>
              <c:strCache>
                <c:ptCount val="1"/>
                <c:pt idx="0">
                  <c:v>5 - %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'Prosenttirajat - vuosiluokat'!$B$3:$K$3</c15:sqref>
                  </c15:fullRef>
                </c:ext>
              </c:extLst>
              <c:f>'Prosenttirajat - vuosiluokat'!$C$3:$K$3</c:f>
              <c:numCache>
                <c:formatCode>General</c:formatCode>
                <c:ptCount val="9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'Prosenttirajat - vuosiluokat'!$B$11:$K$11</c15:sqref>
                  </c15:fullRef>
                </c:ext>
              </c:extLst>
              <c:f>'Prosenttirajat - vuosiluokat'!$C$11:$K$11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60-4DF7-B199-5E1A4534A3D5}"/>
            </c:ext>
          </c:extLst>
        </c:ser>
        <c:ser>
          <c:idx val="8"/>
          <c:order val="8"/>
          <c:tx>
            <c:strRef>
              <c:f>'Prosenttirajat - vuosiluokat'!$A$12</c:f>
              <c:strCache>
                <c:ptCount val="1"/>
                <c:pt idx="0">
                  <c:v>10 - %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'Prosenttirajat - vuosiluokat'!$B$3:$K$3</c15:sqref>
                  </c15:fullRef>
                </c:ext>
              </c:extLst>
              <c:f>'Prosenttirajat - vuosiluokat'!$C$3:$K$3</c:f>
              <c:numCache>
                <c:formatCode>General</c:formatCode>
                <c:ptCount val="9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'Prosenttirajat - vuosiluokat'!$B$12:$K$12</c15:sqref>
                  </c15:fullRef>
                </c:ext>
              </c:extLst>
              <c:f>'Prosenttirajat - vuosiluokat'!$C$12:$K$12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60-4DF7-B199-5E1A4534A3D5}"/>
            </c:ext>
          </c:extLst>
        </c:ser>
        <c:ser>
          <c:idx val="9"/>
          <c:order val="9"/>
          <c:tx>
            <c:strRef>
              <c:f>'Prosenttirajat - vuosiluokat'!$A$13</c:f>
              <c:strCache>
                <c:ptCount val="1"/>
                <c:pt idx="0">
                  <c:v>20 - %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'Prosenttirajat - vuosiluokat'!$B$3:$K$3</c15:sqref>
                  </c15:fullRef>
                </c:ext>
              </c:extLst>
              <c:f>'Prosenttirajat - vuosiluokat'!$C$3:$K$3</c:f>
              <c:numCache>
                <c:formatCode>General</c:formatCode>
                <c:ptCount val="9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'Prosenttirajat - vuosiluokat'!$B$13:$K$13</c15:sqref>
                  </c15:fullRef>
                </c:ext>
              </c:extLst>
              <c:f>'Prosenttirajat - vuosiluokat'!$C$13:$K$13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60-4DF7-B199-5E1A4534A3D5}"/>
            </c:ext>
          </c:extLst>
        </c:ser>
        <c:ser>
          <c:idx val="10"/>
          <c:order val="10"/>
          <c:tx>
            <c:strRef>
              <c:f>'Prosenttirajat - vuosiluokat'!$A$14</c:f>
              <c:strCache>
                <c:ptCount val="1"/>
                <c:pt idx="0">
                  <c:v>30 - %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'Prosenttirajat - vuosiluokat'!$B$3:$K$3</c15:sqref>
                  </c15:fullRef>
                </c:ext>
              </c:extLst>
              <c:f>'Prosenttirajat - vuosiluokat'!$C$3:$K$3</c:f>
              <c:numCache>
                <c:formatCode>General</c:formatCode>
                <c:ptCount val="9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'Prosenttirajat - vuosiluokat'!$B$14:$K$14</c15:sqref>
                  </c15:fullRef>
                </c:ext>
              </c:extLst>
              <c:f>'Prosenttirajat - vuosiluokat'!$C$14:$K$14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60-4DF7-B199-5E1A4534A3D5}"/>
            </c:ext>
          </c:extLst>
        </c:ser>
        <c:ser>
          <c:idx val="11"/>
          <c:order val="11"/>
          <c:tx>
            <c:strRef>
              <c:f>'Prosenttirajat - vuosiluokat'!$A$15</c:f>
              <c:strCache>
                <c:ptCount val="1"/>
                <c:pt idx="0">
                  <c:v>40 - %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'Prosenttirajat - vuosiluokat'!$B$3:$K$3</c15:sqref>
                  </c15:fullRef>
                </c:ext>
              </c:extLst>
              <c:f>'Prosenttirajat - vuosiluokat'!$C$3:$K$3</c:f>
              <c:numCache>
                <c:formatCode>General</c:formatCode>
                <c:ptCount val="9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'Prosenttirajat - vuosiluokat'!$B$15:$K$15</c15:sqref>
                  </c15:fullRef>
                </c:ext>
              </c:extLst>
              <c:f>'Prosenttirajat - vuosiluokat'!$C$15:$K$15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60-4DF7-B199-5E1A4534A3D5}"/>
            </c:ext>
          </c:extLst>
        </c:ser>
        <c:ser>
          <c:idx val="12"/>
          <c:order val="12"/>
          <c:tx>
            <c:strRef>
              <c:f>'Prosenttirajat - vuosiluokat'!$A$16</c:f>
              <c:strCache>
                <c:ptCount val="1"/>
                <c:pt idx="0">
                  <c:v>50 - %</c:v>
                </c:pt>
              </c:strCache>
            </c:strRef>
          </c:tx>
          <c:spPr>
            <a:solidFill>
              <a:srgbClr val="76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'Prosenttirajat - vuosiluokat'!$B$3:$K$3</c15:sqref>
                  </c15:fullRef>
                </c:ext>
              </c:extLst>
              <c:f>'Prosenttirajat - vuosiluokat'!$C$3:$K$3</c:f>
              <c:numCache>
                <c:formatCode>General</c:formatCode>
                <c:ptCount val="9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'Prosenttirajat - vuosiluokat'!$B$16:$K$16</c15:sqref>
                  </c15:fullRef>
                </c:ext>
              </c:extLst>
              <c:f>'Prosenttirajat - vuosiluokat'!$C$16:$K$16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E60-4DF7-B199-5E1A4534A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6108176"/>
        <c:axId val="6861048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'Prosenttirajat - vuosiluokat'!$A$4</c15:sqref>
                        </c15:formulaRef>
                      </c:ext>
                    </c:extLst>
                    <c:strCache>
                      <c:ptCount val="1"/>
                      <c:pt idx="0">
                        <c:v>oppilaita yhteensä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'Prosenttirajat - vuosiluokat'!$B$3:$K$3</c15:sqref>
                        </c15:fullRef>
                        <c15:formulaRef>
                          <c15:sqref>'Prosenttirajat - vuosiluokat'!$C$3:$K$3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9</c:v>
                      </c:pt>
                      <c:pt idx="1">
                        <c:v>8</c:v>
                      </c:pt>
                      <c:pt idx="2">
                        <c:v>7</c:v>
                      </c:pt>
                      <c:pt idx="3">
                        <c:v>6</c:v>
                      </c:pt>
                      <c:pt idx="4">
                        <c:v>5</c:v>
                      </c:pt>
                      <c:pt idx="5">
                        <c:v>4</c:v>
                      </c:pt>
                      <c:pt idx="6">
                        <c:v>3</c:v>
                      </c:pt>
                      <c:pt idx="7">
                        <c:v>2</c:v>
                      </c:pt>
                      <c:pt idx="8">
                        <c:v>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'Prosenttirajat - vuosiluokat'!$B$4:$K$4</c15:sqref>
                        </c15:fullRef>
                        <c15:formulaRef>
                          <c15:sqref>'Prosenttirajat - vuosiluokat'!$C$4:$K$4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E60-4DF7-B199-5E1A4534A3D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'Prosenttirajat - vuosiluokat'!$A$5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'Prosenttirajat - vuosiluokat'!$B$3:$K$3</c15:sqref>
                        </c15:fullRef>
                        <c15:formulaRef>
                          <c15:sqref>'Prosenttirajat - vuosiluokat'!$C$3:$K$3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9</c:v>
                      </c:pt>
                      <c:pt idx="1">
                        <c:v>8</c:v>
                      </c:pt>
                      <c:pt idx="2">
                        <c:v>7</c:v>
                      </c:pt>
                      <c:pt idx="3">
                        <c:v>6</c:v>
                      </c:pt>
                      <c:pt idx="4">
                        <c:v>5</c:v>
                      </c:pt>
                      <c:pt idx="5">
                        <c:v>4</c:v>
                      </c:pt>
                      <c:pt idx="6">
                        <c:v>3</c:v>
                      </c:pt>
                      <c:pt idx="7">
                        <c:v>2</c:v>
                      </c:pt>
                      <c:pt idx="8">
                        <c:v>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'Prosenttirajat - vuosiluokat'!$B$5:$K$5</c15:sqref>
                        </c15:fullRef>
                        <c15:formulaRef>
                          <c15:sqref>'Prosenttirajat - vuosiluokat'!$C$5:$K$5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E60-4DF7-B199-5E1A4534A3D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'Prosenttirajat - vuosiluokat'!$A$6</c15:sqref>
                        </c15:formulaRef>
                      </c:ext>
                    </c:extLst>
                    <c:strCache>
                      <c:ptCount val="1"/>
                      <c:pt idx="0">
                        <c:v>viikkotuntimäärä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'Prosenttirajat - vuosiluokat'!$B$3:$K$3</c15:sqref>
                        </c15:fullRef>
                        <c15:formulaRef>
                          <c15:sqref>'Prosenttirajat - vuosiluokat'!$C$3:$K$3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9</c:v>
                      </c:pt>
                      <c:pt idx="1">
                        <c:v>8</c:v>
                      </c:pt>
                      <c:pt idx="2">
                        <c:v>7</c:v>
                      </c:pt>
                      <c:pt idx="3">
                        <c:v>6</c:v>
                      </c:pt>
                      <c:pt idx="4">
                        <c:v>5</c:v>
                      </c:pt>
                      <c:pt idx="5">
                        <c:v>4</c:v>
                      </c:pt>
                      <c:pt idx="6">
                        <c:v>3</c:v>
                      </c:pt>
                      <c:pt idx="7">
                        <c:v>2</c:v>
                      </c:pt>
                      <c:pt idx="8">
                        <c:v>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'Prosenttirajat - vuosiluokat'!$B$6:$K$6</c15:sqref>
                        </c15:fullRef>
                        <c15:formulaRef>
                          <c15:sqref>'Prosenttirajat - vuosiluokat'!$C$6:$K$6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E60-4DF7-B199-5E1A4534A3D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'Prosenttirajat - vuosiluokat'!$A$7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'Prosenttirajat - vuosiluokat'!$B$3:$K$3</c15:sqref>
                        </c15:fullRef>
                        <c15:formulaRef>
                          <c15:sqref>'Prosenttirajat - vuosiluokat'!$C$3:$K$3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9</c:v>
                      </c:pt>
                      <c:pt idx="1">
                        <c:v>8</c:v>
                      </c:pt>
                      <c:pt idx="2">
                        <c:v>7</c:v>
                      </c:pt>
                      <c:pt idx="3">
                        <c:v>6</c:v>
                      </c:pt>
                      <c:pt idx="4">
                        <c:v>5</c:v>
                      </c:pt>
                      <c:pt idx="5">
                        <c:v>4</c:v>
                      </c:pt>
                      <c:pt idx="6">
                        <c:v>3</c:v>
                      </c:pt>
                      <c:pt idx="7">
                        <c:v>2</c:v>
                      </c:pt>
                      <c:pt idx="8">
                        <c:v>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'Prosenttirajat - vuosiluokat'!$B$7:$K$7</c15:sqref>
                        </c15:fullRef>
                        <c15:formulaRef>
                          <c15:sqref>'Prosenttirajat - vuosiluokat'!$C$7:$K$7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8E60-4DF7-B199-5E1A4534A3D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'Prosenttirajat - vuosiluokat'!$A$8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'Prosenttirajat - vuosiluokat'!$B$3:$K$3</c15:sqref>
                        </c15:fullRef>
                        <c15:formulaRef>
                          <c15:sqref>'Prosenttirajat - vuosiluokat'!$C$3:$K$3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9</c:v>
                      </c:pt>
                      <c:pt idx="1">
                        <c:v>8</c:v>
                      </c:pt>
                      <c:pt idx="2">
                        <c:v>7</c:v>
                      </c:pt>
                      <c:pt idx="3">
                        <c:v>6</c:v>
                      </c:pt>
                      <c:pt idx="4">
                        <c:v>5</c:v>
                      </c:pt>
                      <c:pt idx="5">
                        <c:v>4</c:v>
                      </c:pt>
                      <c:pt idx="6">
                        <c:v>3</c:v>
                      </c:pt>
                      <c:pt idx="7">
                        <c:v>2</c:v>
                      </c:pt>
                      <c:pt idx="8">
                        <c:v>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'Prosenttirajat - vuosiluokat'!$B$8:$K$8</c15:sqref>
                        </c15:fullRef>
                        <c15:formulaRef>
                          <c15:sqref>'Prosenttirajat - vuosiluokat'!$C$8:$K$8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E60-4DF7-B199-5E1A4534A3D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'Prosenttirajat - vuosiluokat'!$A$9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'Prosenttirajat - vuosiluokat'!$B$3:$K$3</c15:sqref>
                        </c15:fullRef>
                        <c15:formulaRef>
                          <c15:sqref>'Prosenttirajat - vuosiluokat'!$C$3:$K$3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9</c:v>
                      </c:pt>
                      <c:pt idx="1">
                        <c:v>8</c:v>
                      </c:pt>
                      <c:pt idx="2">
                        <c:v>7</c:v>
                      </c:pt>
                      <c:pt idx="3">
                        <c:v>6</c:v>
                      </c:pt>
                      <c:pt idx="4">
                        <c:v>5</c:v>
                      </c:pt>
                      <c:pt idx="5">
                        <c:v>4</c:v>
                      </c:pt>
                      <c:pt idx="6">
                        <c:v>3</c:v>
                      </c:pt>
                      <c:pt idx="7">
                        <c:v>2</c:v>
                      </c:pt>
                      <c:pt idx="8">
                        <c:v>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'Prosenttirajat - vuosiluokat'!$B$9:$K$9</c15:sqref>
                        </c15:fullRef>
                        <c15:formulaRef>
                          <c15:sqref>'Prosenttirajat - vuosiluokat'!$C$9:$K$9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E60-4DF7-B199-5E1A4534A3D5}"/>
                  </c:ext>
                </c:extLst>
              </c15:ser>
            </c15:filteredBarSeries>
          </c:ext>
        </c:extLst>
      </c:barChart>
      <c:catAx>
        <c:axId val="6861081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Ryhmä (vuosiluokka tai luokka)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86104816"/>
        <c:crosses val="autoZero"/>
        <c:auto val="1"/>
        <c:lblAlgn val="ctr"/>
        <c:lblOffset val="100"/>
        <c:noMultiLvlLbl val="0"/>
      </c:catAx>
      <c:valAx>
        <c:axId val="686104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Osuus</a:t>
                </a:r>
                <a:r>
                  <a:rPr lang="fi-FI" baseline="0"/>
                  <a:t> ryhmästä</a:t>
                </a:r>
                <a:endParaRPr lang="fi-F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8610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Poissaolojen prosenttirajat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6"/>
          <c:order val="6"/>
          <c:tx>
            <c:strRef>
              <c:f>'Prosenttirajat - luokat'!$A$10</c:f>
              <c:strCache>
                <c:ptCount val="1"/>
                <c:pt idx="0">
                  <c:v>- 5 %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'Prosenttirajat - luokat'!$B$3:$K$3</c15:sqref>
                  </c15:fullRef>
                </c:ext>
              </c:extLst>
              <c:f>'Prosenttirajat - luokat'!$C$3:$K$3</c:f>
              <c:numCache>
                <c:formatCode>@</c:formatCode>
                <c:ptCount val="9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'Prosenttirajat - luokat'!$B$10:$K$10</c15:sqref>
                  </c15:fullRef>
                </c:ext>
              </c:extLst>
              <c:f>'Prosenttirajat - luokat'!$C$10:$K$10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D-4852-961A-552EF08C1EAC}"/>
            </c:ext>
          </c:extLst>
        </c:ser>
        <c:ser>
          <c:idx val="7"/>
          <c:order val="7"/>
          <c:tx>
            <c:strRef>
              <c:f>'Prosenttirajat - luokat'!$A$11</c:f>
              <c:strCache>
                <c:ptCount val="1"/>
                <c:pt idx="0">
                  <c:v>5 - %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'Prosenttirajat - luokat'!$B$3:$K$3</c15:sqref>
                  </c15:fullRef>
                </c:ext>
              </c:extLst>
              <c:f>'Prosenttirajat - luokat'!$C$3:$K$3</c:f>
              <c:numCache>
                <c:formatCode>@</c:formatCode>
                <c:ptCount val="9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'Prosenttirajat - luokat'!$B$11:$K$11</c15:sqref>
                  </c15:fullRef>
                </c:ext>
              </c:extLst>
              <c:f>'Prosenttirajat - luokat'!$C$11:$K$11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1D-4852-961A-552EF08C1EAC}"/>
            </c:ext>
          </c:extLst>
        </c:ser>
        <c:ser>
          <c:idx val="8"/>
          <c:order val="8"/>
          <c:tx>
            <c:strRef>
              <c:f>'Prosenttirajat - luokat'!$A$12</c:f>
              <c:strCache>
                <c:ptCount val="1"/>
                <c:pt idx="0">
                  <c:v>10 - %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'Prosenttirajat - luokat'!$B$3:$K$3</c15:sqref>
                  </c15:fullRef>
                </c:ext>
              </c:extLst>
              <c:f>'Prosenttirajat - luokat'!$C$3:$K$3</c:f>
              <c:numCache>
                <c:formatCode>@</c:formatCode>
                <c:ptCount val="9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'Prosenttirajat - luokat'!$B$12:$K$12</c15:sqref>
                  </c15:fullRef>
                </c:ext>
              </c:extLst>
              <c:f>'Prosenttirajat - luokat'!$C$12:$K$12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1D-4852-961A-552EF08C1EAC}"/>
            </c:ext>
          </c:extLst>
        </c:ser>
        <c:ser>
          <c:idx val="9"/>
          <c:order val="9"/>
          <c:tx>
            <c:strRef>
              <c:f>'Prosenttirajat - luokat'!$A$13</c:f>
              <c:strCache>
                <c:ptCount val="1"/>
                <c:pt idx="0">
                  <c:v>20 - %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'Prosenttirajat - luokat'!$B$3:$K$3</c15:sqref>
                  </c15:fullRef>
                </c:ext>
              </c:extLst>
              <c:f>'Prosenttirajat - luokat'!$C$3:$K$3</c:f>
              <c:numCache>
                <c:formatCode>@</c:formatCode>
                <c:ptCount val="9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'Prosenttirajat - luokat'!$B$13:$K$13</c15:sqref>
                  </c15:fullRef>
                </c:ext>
              </c:extLst>
              <c:f>'Prosenttirajat - luokat'!$C$13:$K$13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1D-4852-961A-552EF08C1EAC}"/>
            </c:ext>
          </c:extLst>
        </c:ser>
        <c:ser>
          <c:idx val="10"/>
          <c:order val="10"/>
          <c:tx>
            <c:strRef>
              <c:f>'Prosenttirajat - luokat'!$A$14</c:f>
              <c:strCache>
                <c:ptCount val="1"/>
                <c:pt idx="0">
                  <c:v>30 - %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'Prosenttirajat - luokat'!$B$3:$K$3</c15:sqref>
                  </c15:fullRef>
                </c:ext>
              </c:extLst>
              <c:f>'Prosenttirajat - luokat'!$C$3:$K$3</c:f>
              <c:numCache>
                <c:formatCode>@</c:formatCode>
                <c:ptCount val="9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'Prosenttirajat - luokat'!$B$14:$K$14</c15:sqref>
                  </c15:fullRef>
                </c:ext>
              </c:extLst>
              <c:f>'Prosenttirajat - luokat'!$C$14:$K$14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1D-4852-961A-552EF08C1EAC}"/>
            </c:ext>
          </c:extLst>
        </c:ser>
        <c:ser>
          <c:idx val="11"/>
          <c:order val="11"/>
          <c:tx>
            <c:strRef>
              <c:f>'Prosenttirajat - luokat'!$A$15</c:f>
              <c:strCache>
                <c:ptCount val="1"/>
                <c:pt idx="0">
                  <c:v>40 - %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'Prosenttirajat - luokat'!$B$3:$K$3</c15:sqref>
                  </c15:fullRef>
                </c:ext>
              </c:extLst>
              <c:f>'Prosenttirajat - luokat'!$C$3:$K$3</c:f>
              <c:numCache>
                <c:formatCode>@</c:formatCode>
                <c:ptCount val="9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'Prosenttirajat - luokat'!$B$15:$K$15</c15:sqref>
                  </c15:fullRef>
                </c:ext>
              </c:extLst>
              <c:f>'Prosenttirajat - luokat'!$C$15:$K$15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1D-4852-961A-552EF08C1EAC}"/>
            </c:ext>
          </c:extLst>
        </c:ser>
        <c:ser>
          <c:idx val="12"/>
          <c:order val="12"/>
          <c:tx>
            <c:strRef>
              <c:f>'Prosenttirajat - luokat'!$A$16</c:f>
              <c:strCache>
                <c:ptCount val="1"/>
                <c:pt idx="0">
                  <c:v>50 - %</c:v>
                </c:pt>
              </c:strCache>
            </c:strRef>
          </c:tx>
          <c:spPr>
            <a:solidFill>
              <a:srgbClr val="76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'Prosenttirajat - luokat'!$B$3:$K$3</c15:sqref>
                  </c15:fullRef>
                </c:ext>
              </c:extLst>
              <c:f>'Prosenttirajat - luokat'!$C$3:$K$3</c:f>
              <c:numCache>
                <c:formatCode>@</c:formatCode>
                <c:ptCount val="9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'Prosenttirajat - luokat'!$B$16:$K$16</c15:sqref>
                  </c15:fullRef>
                </c:ext>
              </c:extLst>
              <c:f>'Prosenttirajat - luokat'!$C$16:$K$16</c:f>
              <c:numCache>
                <c:formatCode>0.0\ 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1D-4852-961A-552EF08C1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6108176"/>
        <c:axId val="6861048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'Prosenttirajat - luokat'!$A$4</c15:sqref>
                        </c15:formulaRef>
                      </c:ext>
                    </c:extLst>
                    <c:strCache>
                      <c:ptCount val="1"/>
                      <c:pt idx="0">
                        <c:v>oppilaita yhteensä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'Prosenttirajat - luokat'!$B$3:$K$3</c15:sqref>
                        </c15:fullRef>
                        <c15:formulaRef>
                          <c15:sqref>'Prosenttirajat - luokat'!$C$3:$K$3</c15:sqref>
                        </c15:formulaRef>
                      </c:ext>
                    </c:extLst>
                    <c:numCache>
                      <c:formatCode>@</c:formatCode>
                      <c:ptCount val="9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'Prosenttirajat - luokat'!$B$4:$K$4</c15:sqref>
                        </c15:fullRef>
                        <c15:formulaRef>
                          <c15:sqref>'Prosenttirajat - luokat'!$C$4:$K$4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301D-4852-961A-552EF08C1EA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'Prosenttirajat - luokat'!$A$5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'Prosenttirajat - luokat'!$B$3:$K$3</c15:sqref>
                        </c15:fullRef>
                        <c15:formulaRef>
                          <c15:sqref>'Prosenttirajat - luokat'!$C$3:$K$3</c15:sqref>
                        </c15:formulaRef>
                      </c:ext>
                    </c:extLst>
                    <c:numCache>
                      <c:formatCode>@</c:formatCode>
                      <c:ptCount val="9"/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'Prosenttirajat - luokat'!$B$5:$K$5</c15:sqref>
                        </c15:fullRef>
                        <c15:formulaRef>
                          <c15:sqref>'Prosenttirajat - luokat'!$C$5:$K$5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01D-4852-961A-552EF08C1EA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'Prosenttirajat - luokat'!$A$6</c15:sqref>
                        </c15:formulaRef>
                      </c:ext>
                    </c:extLst>
                    <c:strCache>
                      <c:ptCount val="1"/>
                      <c:pt idx="0">
                        <c:v>viikkotuntimäärä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'Prosenttirajat - luokat'!$B$3:$K$3</c15:sqref>
                        </c15:fullRef>
                        <c15:formulaRef>
                          <c15:sqref>'Prosenttirajat - luokat'!$C$3:$K$3</c15:sqref>
                        </c15:formulaRef>
                      </c:ext>
                    </c:extLst>
                    <c:numCache>
                      <c:formatCode>@</c:formatCode>
                      <c:ptCount val="9"/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'Prosenttirajat - luokat'!$B$6:$K$6</c15:sqref>
                        </c15:fullRef>
                        <c15:formulaRef>
                          <c15:sqref>'Prosenttirajat - luokat'!$C$6:$K$6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01D-4852-961A-552EF08C1EA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'Prosenttirajat - luokat'!$A$7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'Prosenttirajat - luokat'!$B$3:$K$3</c15:sqref>
                        </c15:fullRef>
                        <c15:formulaRef>
                          <c15:sqref>'Prosenttirajat - luokat'!$C$3:$K$3</c15:sqref>
                        </c15:formulaRef>
                      </c:ext>
                    </c:extLst>
                    <c:numCache>
                      <c:formatCode>@</c:formatCode>
                      <c:ptCount val="9"/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'Prosenttirajat - luokat'!$B$7:$K$7</c15:sqref>
                        </c15:fullRef>
                        <c15:formulaRef>
                          <c15:sqref>'Prosenttirajat - luokat'!$C$7:$K$7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01D-4852-961A-552EF08C1EA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'Prosenttirajat - luokat'!$A$8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'Prosenttirajat - luokat'!$B$3:$K$3</c15:sqref>
                        </c15:fullRef>
                        <c15:formulaRef>
                          <c15:sqref>'Prosenttirajat - luokat'!$C$3:$K$3</c15:sqref>
                        </c15:formulaRef>
                      </c:ext>
                    </c:extLst>
                    <c:numCache>
                      <c:formatCode>@</c:formatCode>
                      <c:ptCount val="9"/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'Prosenttirajat - luokat'!$B$8:$K$8</c15:sqref>
                        </c15:fullRef>
                        <c15:formulaRef>
                          <c15:sqref>'Prosenttirajat - luokat'!$C$8:$K$8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01D-4852-961A-552EF08C1EA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'Prosenttirajat - luokat'!$A$9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'Prosenttirajat - luokat'!$B$3:$K$3</c15:sqref>
                        </c15:fullRef>
                        <c15:formulaRef>
                          <c15:sqref>'Prosenttirajat - luokat'!$C$3:$K$3</c15:sqref>
                        </c15:formulaRef>
                      </c:ext>
                    </c:extLst>
                    <c:numCache>
                      <c:formatCode>@</c:formatCode>
                      <c:ptCount val="9"/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'Prosenttirajat - luokat'!$B$9:$K$9</c15:sqref>
                        </c15:fullRef>
                        <c15:formulaRef>
                          <c15:sqref>'Prosenttirajat - luokat'!$C$9:$K$9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01D-4852-961A-552EF08C1EAC}"/>
                  </c:ext>
                </c:extLst>
              </c15:ser>
            </c15:filteredBarSeries>
          </c:ext>
        </c:extLst>
      </c:barChart>
      <c:catAx>
        <c:axId val="6861081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Ryhmä (luokka)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86104816"/>
        <c:crosses val="autoZero"/>
        <c:auto val="1"/>
        <c:lblAlgn val="ctr"/>
        <c:lblOffset val="100"/>
        <c:noMultiLvlLbl val="0"/>
      </c:catAx>
      <c:valAx>
        <c:axId val="686104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Osuus</a:t>
                </a:r>
                <a:r>
                  <a:rPr lang="fi-FI" baseline="0"/>
                  <a:t> ryhmästä</a:t>
                </a:r>
                <a:endParaRPr lang="fi-F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8610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Poissaololuokitukset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Luokitukset!$J$3</c:f>
              <c:strCache>
                <c:ptCount val="1"/>
                <c:pt idx="0">
                  <c:v>0 (%)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Luokitukset!$I$4:$I$52</c:f>
              <c:strCache>
                <c:ptCount val="49"/>
                <c:pt idx="0">
                  <c:v>?</c:v>
                </c:pt>
                <c:pt idx="1">
                  <c:v>?</c:v>
                </c:pt>
                <c:pt idx="2">
                  <c:v>?</c:v>
                </c:pt>
                <c:pt idx="3">
                  <c:v>?</c:v>
                </c:pt>
                <c:pt idx="4">
                  <c:v>?</c:v>
                </c:pt>
                <c:pt idx="5">
                  <c:v>?</c:v>
                </c:pt>
                <c:pt idx="6">
                  <c:v>?</c:v>
                </c:pt>
                <c:pt idx="7">
                  <c:v>?</c:v>
                </c:pt>
                <c:pt idx="8">
                  <c:v>?</c:v>
                </c:pt>
                <c:pt idx="9">
                  <c:v>?</c:v>
                </c:pt>
                <c:pt idx="10">
                  <c:v>?</c:v>
                </c:pt>
                <c:pt idx="11">
                  <c:v>?</c:v>
                </c:pt>
                <c:pt idx="12">
                  <c:v>?</c:v>
                </c:pt>
                <c:pt idx="13">
                  <c:v>?</c:v>
                </c:pt>
                <c:pt idx="14">
                  <c:v>?</c:v>
                </c:pt>
                <c:pt idx="15">
                  <c:v>?</c:v>
                </c:pt>
                <c:pt idx="16">
                  <c:v>?</c:v>
                </c:pt>
                <c:pt idx="17">
                  <c:v>?</c:v>
                </c:pt>
                <c:pt idx="18">
                  <c:v>?</c:v>
                </c:pt>
                <c:pt idx="19">
                  <c:v>?</c:v>
                </c:pt>
                <c:pt idx="20">
                  <c:v>?</c:v>
                </c:pt>
                <c:pt idx="21">
                  <c:v>?</c:v>
                </c:pt>
                <c:pt idx="22">
                  <c:v>?</c:v>
                </c:pt>
                <c:pt idx="23">
                  <c:v>?</c:v>
                </c:pt>
                <c:pt idx="24">
                  <c:v>?</c:v>
                </c:pt>
                <c:pt idx="25">
                  <c:v>?</c:v>
                </c:pt>
                <c:pt idx="26">
                  <c:v>?</c:v>
                </c:pt>
                <c:pt idx="27">
                  <c:v>?</c:v>
                </c:pt>
                <c:pt idx="28">
                  <c:v>?</c:v>
                </c:pt>
                <c:pt idx="29">
                  <c:v>?</c:v>
                </c:pt>
                <c:pt idx="30">
                  <c:v>?</c:v>
                </c:pt>
                <c:pt idx="31">
                  <c:v>?</c:v>
                </c:pt>
                <c:pt idx="32">
                  <c:v>?</c:v>
                </c:pt>
                <c:pt idx="33">
                  <c:v>?</c:v>
                </c:pt>
                <c:pt idx="34">
                  <c:v>?</c:v>
                </c:pt>
                <c:pt idx="35">
                  <c:v>?</c:v>
                </c:pt>
                <c:pt idx="36">
                  <c:v>?</c:v>
                </c:pt>
                <c:pt idx="37">
                  <c:v>?</c:v>
                </c:pt>
                <c:pt idx="38">
                  <c:v>?</c:v>
                </c:pt>
                <c:pt idx="39">
                  <c:v>?</c:v>
                </c:pt>
                <c:pt idx="40">
                  <c:v>?</c:v>
                </c:pt>
                <c:pt idx="41">
                  <c:v>?</c:v>
                </c:pt>
                <c:pt idx="42">
                  <c:v>?</c:v>
                </c:pt>
                <c:pt idx="43">
                  <c:v>?</c:v>
                </c:pt>
                <c:pt idx="44">
                  <c:v>?</c:v>
                </c:pt>
                <c:pt idx="45">
                  <c:v>?</c:v>
                </c:pt>
                <c:pt idx="46">
                  <c:v>?</c:v>
                </c:pt>
                <c:pt idx="47">
                  <c:v>?</c:v>
                </c:pt>
                <c:pt idx="48">
                  <c:v>?</c:v>
                </c:pt>
              </c:strCache>
            </c:strRef>
          </c:cat>
          <c:val>
            <c:numRef>
              <c:f>Luokitukset!$J$4:$J$52</c:f>
              <c:numCache>
                <c:formatCode>0.0\ %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49-4B03-A15E-D4A563F59870}"/>
            </c:ext>
          </c:extLst>
        </c:ser>
        <c:ser>
          <c:idx val="1"/>
          <c:order val="1"/>
          <c:tx>
            <c:strRef>
              <c:f>Luokitukset!$K$3</c:f>
              <c:strCache>
                <c:ptCount val="1"/>
                <c:pt idx="0">
                  <c:v>0 (%)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Luokitukset!$I$4:$I$52</c:f>
              <c:strCache>
                <c:ptCount val="49"/>
                <c:pt idx="0">
                  <c:v>?</c:v>
                </c:pt>
                <c:pt idx="1">
                  <c:v>?</c:v>
                </c:pt>
                <c:pt idx="2">
                  <c:v>?</c:v>
                </c:pt>
                <c:pt idx="3">
                  <c:v>?</c:v>
                </c:pt>
                <c:pt idx="4">
                  <c:v>?</c:v>
                </c:pt>
                <c:pt idx="5">
                  <c:v>?</c:v>
                </c:pt>
                <c:pt idx="6">
                  <c:v>?</c:v>
                </c:pt>
                <c:pt idx="7">
                  <c:v>?</c:v>
                </c:pt>
                <c:pt idx="8">
                  <c:v>?</c:v>
                </c:pt>
                <c:pt idx="9">
                  <c:v>?</c:v>
                </c:pt>
                <c:pt idx="10">
                  <c:v>?</c:v>
                </c:pt>
                <c:pt idx="11">
                  <c:v>?</c:v>
                </c:pt>
                <c:pt idx="12">
                  <c:v>?</c:v>
                </c:pt>
                <c:pt idx="13">
                  <c:v>?</c:v>
                </c:pt>
                <c:pt idx="14">
                  <c:v>?</c:v>
                </c:pt>
                <c:pt idx="15">
                  <c:v>?</c:v>
                </c:pt>
                <c:pt idx="16">
                  <c:v>?</c:v>
                </c:pt>
                <c:pt idx="17">
                  <c:v>?</c:v>
                </c:pt>
                <c:pt idx="18">
                  <c:v>?</c:v>
                </c:pt>
                <c:pt idx="19">
                  <c:v>?</c:v>
                </c:pt>
                <c:pt idx="20">
                  <c:v>?</c:v>
                </c:pt>
                <c:pt idx="21">
                  <c:v>?</c:v>
                </c:pt>
                <c:pt idx="22">
                  <c:v>?</c:v>
                </c:pt>
                <c:pt idx="23">
                  <c:v>?</c:v>
                </c:pt>
                <c:pt idx="24">
                  <c:v>?</c:v>
                </c:pt>
                <c:pt idx="25">
                  <c:v>?</c:v>
                </c:pt>
                <c:pt idx="26">
                  <c:v>?</c:v>
                </c:pt>
                <c:pt idx="27">
                  <c:v>?</c:v>
                </c:pt>
                <c:pt idx="28">
                  <c:v>?</c:v>
                </c:pt>
                <c:pt idx="29">
                  <c:v>?</c:v>
                </c:pt>
                <c:pt idx="30">
                  <c:v>?</c:v>
                </c:pt>
                <c:pt idx="31">
                  <c:v>?</c:v>
                </c:pt>
                <c:pt idx="32">
                  <c:v>?</c:v>
                </c:pt>
                <c:pt idx="33">
                  <c:v>?</c:v>
                </c:pt>
                <c:pt idx="34">
                  <c:v>?</c:v>
                </c:pt>
                <c:pt idx="35">
                  <c:v>?</c:v>
                </c:pt>
                <c:pt idx="36">
                  <c:v>?</c:v>
                </c:pt>
                <c:pt idx="37">
                  <c:v>?</c:v>
                </c:pt>
                <c:pt idx="38">
                  <c:v>?</c:v>
                </c:pt>
                <c:pt idx="39">
                  <c:v>?</c:v>
                </c:pt>
                <c:pt idx="40">
                  <c:v>?</c:v>
                </c:pt>
                <c:pt idx="41">
                  <c:v>?</c:v>
                </c:pt>
                <c:pt idx="42">
                  <c:v>?</c:v>
                </c:pt>
                <c:pt idx="43">
                  <c:v>?</c:v>
                </c:pt>
                <c:pt idx="44">
                  <c:v>?</c:v>
                </c:pt>
                <c:pt idx="45">
                  <c:v>?</c:v>
                </c:pt>
                <c:pt idx="46">
                  <c:v>?</c:v>
                </c:pt>
                <c:pt idx="47">
                  <c:v>?</c:v>
                </c:pt>
                <c:pt idx="48">
                  <c:v>?</c:v>
                </c:pt>
              </c:strCache>
            </c:strRef>
          </c:cat>
          <c:val>
            <c:numRef>
              <c:f>Luokitukset!$K$4:$K$52</c:f>
              <c:numCache>
                <c:formatCode>0.0\ %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9-4B03-A15E-D4A563F59870}"/>
            </c:ext>
          </c:extLst>
        </c:ser>
        <c:ser>
          <c:idx val="2"/>
          <c:order val="2"/>
          <c:tx>
            <c:strRef>
              <c:f>Luokitukset!$L$3</c:f>
              <c:strCache>
                <c:ptCount val="1"/>
                <c:pt idx="0">
                  <c:v>0 (%)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Luokitukset!$I$4:$I$52</c:f>
              <c:strCache>
                <c:ptCount val="49"/>
                <c:pt idx="0">
                  <c:v>?</c:v>
                </c:pt>
                <c:pt idx="1">
                  <c:v>?</c:v>
                </c:pt>
                <c:pt idx="2">
                  <c:v>?</c:v>
                </c:pt>
                <c:pt idx="3">
                  <c:v>?</c:v>
                </c:pt>
                <c:pt idx="4">
                  <c:v>?</c:v>
                </c:pt>
                <c:pt idx="5">
                  <c:v>?</c:v>
                </c:pt>
                <c:pt idx="6">
                  <c:v>?</c:v>
                </c:pt>
                <c:pt idx="7">
                  <c:v>?</c:v>
                </c:pt>
                <c:pt idx="8">
                  <c:v>?</c:v>
                </c:pt>
                <c:pt idx="9">
                  <c:v>?</c:v>
                </c:pt>
                <c:pt idx="10">
                  <c:v>?</c:v>
                </c:pt>
                <c:pt idx="11">
                  <c:v>?</c:v>
                </c:pt>
                <c:pt idx="12">
                  <c:v>?</c:v>
                </c:pt>
                <c:pt idx="13">
                  <c:v>?</c:v>
                </c:pt>
                <c:pt idx="14">
                  <c:v>?</c:v>
                </c:pt>
                <c:pt idx="15">
                  <c:v>?</c:v>
                </c:pt>
                <c:pt idx="16">
                  <c:v>?</c:v>
                </c:pt>
                <c:pt idx="17">
                  <c:v>?</c:v>
                </c:pt>
                <c:pt idx="18">
                  <c:v>?</c:v>
                </c:pt>
                <c:pt idx="19">
                  <c:v>?</c:v>
                </c:pt>
                <c:pt idx="20">
                  <c:v>?</c:v>
                </c:pt>
                <c:pt idx="21">
                  <c:v>?</c:v>
                </c:pt>
                <c:pt idx="22">
                  <c:v>?</c:v>
                </c:pt>
                <c:pt idx="23">
                  <c:v>?</c:v>
                </c:pt>
                <c:pt idx="24">
                  <c:v>?</c:v>
                </c:pt>
                <c:pt idx="25">
                  <c:v>?</c:v>
                </c:pt>
                <c:pt idx="26">
                  <c:v>?</c:v>
                </c:pt>
                <c:pt idx="27">
                  <c:v>?</c:v>
                </c:pt>
                <c:pt idx="28">
                  <c:v>?</c:v>
                </c:pt>
                <c:pt idx="29">
                  <c:v>?</c:v>
                </c:pt>
                <c:pt idx="30">
                  <c:v>?</c:v>
                </c:pt>
                <c:pt idx="31">
                  <c:v>?</c:v>
                </c:pt>
                <c:pt idx="32">
                  <c:v>?</c:v>
                </c:pt>
                <c:pt idx="33">
                  <c:v>?</c:v>
                </c:pt>
                <c:pt idx="34">
                  <c:v>?</c:v>
                </c:pt>
                <c:pt idx="35">
                  <c:v>?</c:v>
                </c:pt>
                <c:pt idx="36">
                  <c:v>?</c:v>
                </c:pt>
                <c:pt idx="37">
                  <c:v>?</c:v>
                </c:pt>
                <c:pt idx="38">
                  <c:v>?</c:v>
                </c:pt>
                <c:pt idx="39">
                  <c:v>?</c:v>
                </c:pt>
                <c:pt idx="40">
                  <c:v>?</c:v>
                </c:pt>
                <c:pt idx="41">
                  <c:v>?</c:v>
                </c:pt>
                <c:pt idx="42">
                  <c:v>?</c:v>
                </c:pt>
                <c:pt idx="43">
                  <c:v>?</c:v>
                </c:pt>
                <c:pt idx="44">
                  <c:v>?</c:v>
                </c:pt>
                <c:pt idx="45">
                  <c:v>?</c:v>
                </c:pt>
                <c:pt idx="46">
                  <c:v>?</c:v>
                </c:pt>
                <c:pt idx="47">
                  <c:v>?</c:v>
                </c:pt>
                <c:pt idx="48">
                  <c:v>?</c:v>
                </c:pt>
              </c:strCache>
            </c:strRef>
          </c:cat>
          <c:val>
            <c:numRef>
              <c:f>Luokitukset!$L$4:$L$52</c:f>
              <c:numCache>
                <c:formatCode>0.0\ %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49-4B03-A15E-D4A563F59870}"/>
            </c:ext>
          </c:extLst>
        </c:ser>
        <c:ser>
          <c:idx val="3"/>
          <c:order val="3"/>
          <c:tx>
            <c:strRef>
              <c:f>Luokitukset!$M$3</c:f>
              <c:strCache>
                <c:ptCount val="1"/>
                <c:pt idx="0">
                  <c:v>0 (%)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Luokitukset!$I$4:$I$52</c:f>
              <c:strCache>
                <c:ptCount val="49"/>
                <c:pt idx="0">
                  <c:v>?</c:v>
                </c:pt>
                <c:pt idx="1">
                  <c:v>?</c:v>
                </c:pt>
                <c:pt idx="2">
                  <c:v>?</c:v>
                </c:pt>
                <c:pt idx="3">
                  <c:v>?</c:v>
                </c:pt>
                <c:pt idx="4">
                  <c:v>?</c:v>
                </c:pt>
                <c:pt idx="5">
                  <c:v>?</c:v>
                </c:pt>
                <c:pt idx="6">
                  <c:v>?</c:v>
                </c:pt>
                <c:pt idx="7">
                  <c:v>?</c:v>
                </c:pt>
                <c:pt idx="8">
                  <c:v>?</c:v>
                </c:pt>
                <c:pt idx="9">
                  <c:v>?</c:v>
                </c:pt>
                <c:pt idx="10">
                  <c:v>?</c:v>
                </c:pt>
                <c:pt idx="11">
                  <c:v>?</c:v>
                </c:pt>
                <c:pt idx="12">
                  <c:v>?</c:v>
                </c:pt>
                <c:pt idx="13">
                  <c:v>?</c:v>
                </c:pt>
                <c:pt idx="14">
                  <c:v>?</c:v>
                </c:pt>
                <c:pt idx="15">
                  <c:v>?</c:v>
                </c:pt>
                <c:pt idx="16">
                  <c:v>?</c:v>
                </c:pt>
                <c:pt idx="17">
                  <c:v>?</c:v>
                </c:pt>
                <c:pt idx="18">
                  <c:v>?</c:v>
                </c:pt>
                <c:pt idx="19">
                  <c:v>?</c:v>
                </c:pt>
                <c:pt idx="20">
                  <c:v>?</c:v>
                </c:pt>
                <c:pt idx="21">
                  <c:v>?</c:v>
                </c:pt>
                <c:pt idx="22">
                  <c:v>?</c:v>
                </c:pt>
                <c:pt idx="23">
                  <c:v>?</c:v>
                </c:pt>
                <c:pt idx="24">
                  <c:v>?</c:v>
                </c:pt>
                <c:pt idx="25">
                  <c:v>?</c:v>
                </c:pt>
                <c:pt idx="26">
                  <c:v>?</c:v>
                </c:pt>
                <c:pt idx="27">
                  <c:v>?</c:v>
                </c:pt>
                <c:pt idx="28">
                  <c:v>?</c:v>
                </c:pt>
                <c:pt idx="29">
                  <c:v>?</c:v>
                </c:pt>
                <c:pt idx="30">
                  <c:v>?</c:v>
                </c:pt>
                <c:pt idx="31">
                  <c:v>?</c:v>
                </c:pt>
                <c:pt idx="32">
                  <c:v>?</c:v>
                </c:pt>
                <c:pt idx="33">
                  <c:v>?</c:v>
                </c:pt>
                <c:pt idx="34">
                  <c:v>?</c:v>
                </c:pt>
                <c:pt idx="35">
                  <c:v>?</c:v>
                </c:pt>
                <c:pt idx="36">
                  <c:v>?</c:v>
                </c:pt>
                <c:pt idx="37">
                  <c:v>?</c:v>
                </c:pt>
                <c:pt idx="38">
                  <c:v>?</c:v>
                </c:pt>
                <c:pt idx="39">
                  <c:v>?</c:v>
                </c:pt>
                <c:pt idx="40">
                  <c:v>?</c:v>
                </c:pt>
                <c:pt idx="41">
                  <c:v>?</c:v>
                </c:pt>
                <c:pt idx="42">
                  <c:v>?</c:v>
                </c:pt>
                <c:pt idx="43">
                  <c:v>?</c:v>
                </c:pt>
                <c:pt idx="44">
                  <c:v>?</c:v>
                </c:pt>
                <c:pt idx="45">
                  <c:v>?</c:v>
                </c:pt>
                <c:pt idx="46">
                  <c:v>?</c:v>
                </c:pt>
                <c:pt idx="47">
                  <c:v>?</c:v>
                </c:pt>
                <c:pt idx="48">
                  <c:v>?</c:v>
                </c:pt>
              </c:strCache>
            </c:strRef>
          </c:cat>
          <c:val>
            <c:numRef>
              <c:f>Luokitukset!$M$4:$M$52</c:f>
              <c:numCache>
                <c:formatCode>0.0\ %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49-4B03-A15E-D4A563F59870}"/>
            </c:ext>
          </c:extLst>
        </c:ser>
        <c:ser>
          <c:idx val="4"/>
          <c:order val="4"/>
          <c:tx>
            <c:strRef>
              <c:f>Luokitukset!$N$3</c:f>
              <c:strCache>
                <c:ptCount val="1"/>
                <c:pt idx="0">
                  <c:v>0 (%)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Luokitukset!$I$4:$I$52</c:f>
              <c:strCache>
                <c:ptCount val="49"/>
                <c:pt idx="0">
                  <c:v>?</c:v>
                </c:pt>
                <c:pt idx="1">
                  <c:v>?</c:v>
                </c:pt>
                <c:pt idx="2">
                  <c:v>?</c:v>
                </c:pt>
                <c:pt idx="3">
                  <c:v>?</c:v>
                </c:pt>
                <c:pt idx="4">
                  <c:v>?</c:v>
                </c:pt>
                <c:pt idx="5">
                  <c:v>?</c:v>
                </c:pt>
                <c:pt idx="6">
                  <c:v>?</c:v>
                </c:pt>
                <c:pt idx="7">
                  <c:v>?</c:v>
                </c:pt>
                <c:pt idx="8">
                  <c:v>?</c:v>
                </c:pt>
                <c:pt idx="9">
                  <c:v>?</c:v>
                </c:pt>
                <c:pt idx="10">
                  <c:v>?</c:v>
                </c:pt>
                <c:pt idx="11">
                  <c:v>?</c:v>
                </c:pt>
                <c:pt idx="12">
                  <c:v>?</c:v>
                </c:pt>
                <c:pt idx="13">
                  <c:v>?</c:v>
                </c:pt>
                <c:pt idx="14">
                  <c:v>?</c:v>
                </c:pt>
                <c:pt idx="15">
                  <c:v>?</c:v>
                </c:pt>
                <c:pt idx="16">
                  <c:v>?</c:v>
                </c:pt>
                <c:pt idx="17">
                  <c:v>?</c:v>
                </c:pt>
                <c:pt idx="18">
                  <c:v>?</c:v>
                </c:pt>
                <c:pt idx="19">
                  <c:v>?</c:v>
                </c:pt>
                <c:pt idx="20">
                  <c:v>?</c:v>
                </c:pt>
                <c:pt idx="21">
                  <c:v>?</c:v>
                </c:pt>
                <c:pt idx="22">
                  <c:v>?</c:v>
                </c:pt>
                <c:pt idx="23">
                  <c:v>?</c:v>
                </c:pt>
                <c:pt idx="24">
                  <c:v>?</c:v>
                </c:pt>
                <c:pt idx="25">
                  <c:v>?</c:v>
                </c:pt>
                <c:pt idx="26">
                  <c:v>?</c:v>
                </c:pt>
                <c:pt idx="27">
                  <c:v>?</c:v>
                </c:pt>
                <c:pt idx="28">
                  <c:v>?</c:v>
                </c:pt>
                <c:pt idx="29">
                  <c:v>?</c:v>
                </c:pt>
                <c:pt idx="30">
                  <c:v>?</c:v>
                </c:pt>
                <c:pt idx="31">
                  <c:v>?</c:v>
                </c:pt>
                <c:pt idx="32">
                  <c:v>?</c:v>
                </c:pt>
                <c:pt idx="33">
                  <c:v>?</c:v>
                </c:pt>
                <c:pt idx="34">
                  <c:v>?</c:v>
                </c:pt>
                <c:pt idx="35">
                  <c:v>?</c:v>
                </c:pt>
                <c:pt idx="36">
                  <c:v>?</c:v>
                </c:pt>
                <c:pt idx="37">
                  <c:v>?</c:v>
                </c:pt>
                <c:pt idx="38">
                  <c:v>?</c:v>
                </c:pt>
                <c:pt idx="39">
                  <c:v>?</c:v>
                </c:pt>
                <c:pt idx="40">
                  <c:v>?</c:v>
                </c:pt>
                <c:pt idx="41">
                  <c:v>?</c:v>
                </c:pt>
                <c:pt idx="42">
                  <c:v>?</c:v>
                </c:pt>
                <c:pt idx="43">
                  <c:v>?</c:v>
                </c:pt>
                <c:pt idx="44">
                  <c:v>?</c:v>
                </c:pt>
                <c:pt idx="45">
                  <c:v>?</c:v>
                </c:pt>
                <c:pt idx="46">
                  <c:v>?</c:v>
                </c:pt>
                <c:pt idx="47">
                  <c:v>?</c:v>
                </c:pt>
                <c:pt idx="48">
                  <c:v>?</c:v>
                </c:pt>
              </c:strCache>
            </c:strRef>
          </c:cat>
          <c:val>
            <c:numRef>
              <c:f>Luokitukset!$N$4:$N$52</c:f>
              <c:numCache>
                <c:formatCode>0.0\ %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49-4B03-A15E-D4A563F59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6711120"/>
        <c:axId val="1176708240"/>
      </c:barChart>
      <c:catAx>
        <c:axId val="1176711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176708240"/>
        <c:crosses val="autoZero"/>
        <c:auto val="1"/>
        <c:lblAlgn val="ctr"/>
        <c:lblOffset val="100"/>
        <c:noMultiLvlLbl val="0"/>
      </c:catAx>
      <c:valAx>
        <c:axId val="117670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17671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Poissaololuokitukset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'Luokitukset (2)'!$J$3</c:f>
              <c:strCache>
                <c:ptCount val="1"/>
                <c:pt idx="0">
                  <c:v>0 (%)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'Luokitukset (2)'!$I$4:$I$52</c:f>
              <c:strCache>
                <c:ptCount val="49"/>
                <c:pt idx="0">
                  <c:v>?</c:v>
                </c:pt>
                <c:pt idx="1">
                  <c:v>?</c:v>
                </c:pt>
                <c:pt idx="2">
                  <c:v>?</c:v>
                </c:pt>
                <c:pt idx="3">
                  <c:v>?</c:v>
                </c:pt>
                <c:pt idx="4">
                  <c:v>?</c:v>
                </c:pt>
                <c:pt idx="5">
                  <c:v>?</c:v>
                </c:pt>
                <c:pt idx="6">
                  <c:v>?</c:v>
                </c:pt>
                <c:pt idx="7">
                  <c:v>?</c:v>
                </c:pt>
                <c:pt idx="8">
                  <c:v>?</c:v>
                </c:pt>
                <c:pt idx="9">
                  <c:v>?</c:v>
                </c:pt>
                <c:pt idx="10">
                  <c:v>?</c:v>
                </c:pt>
                <c:pt idx="11">
                  <c:v>?</c:v>
                </c:pt>
                <c:pt idx="12">
                  <c:v>?</c:v>
                </c:pt>
                <c:pt idx="13">
                  <c:v>?</c:v>
                </c:pt>
                <c:pt idx="14">
                  <c:v>?</c:v>
                </c:pt>
                <c:pt idx="15">
                  <c:v>?</c:v>
                </c:pt>
                <c:pt idx="16">
                  <c:v>?</c:v>
                </c:pt>
                <c:pt idx="17">
                  <c:v>?</c:v>
                </c:pt>
                <c:pt idx="18">
                  <c:v>?</c:v>
                </c:pt>
                <c:pt idx="19">
                  <c:v>?</c:v>
                </c:pt>
                <c:pt idx="20">
                  <c:v>?</c:v>
                </c:pt>
                <c:pt idx="21">
                  <c:v>?</c:v>
                </c:pt>
                <c:pt idx="22">
                  <c:v>?</c:v>
                </c:pt>
                <c:pt idx="23">
                  <c:v>?</c:v>
                </c:pt>
                <c:pt idx="24">
                  <c:v>?</c:v>
                </c:pt>
                <c:pt idx="25">
                  <c:v>?</c:v>
                </c:pt>
                <c:pt idx="26">
                  <c:v>?</c:v>
                </c:pt>
                <c:pt idx="27">
                  <c:v>?</c:v>
                </c:pt>
                <c:pt idx="28">
                  <c:v>?</c:v>
                </c:pt>
                <c:pt idx="29">
                  <c:v>?</c:v>
                </c:pt>
                <c:pt idx="30">
                  <c:v>?</c:v>
                </c:pt>
                <c:pt idx="31">
                  <c:v>?</c:v>
                </c:pt>
                <c:pt idx="32">
                  <c:v>?</c:v>
                </c:pt>
                <c:pt idx="33">
                  <c:v>?</c:v>
                </c:pt>
                <c:pt idx="34">
                  <c:v>?</c:v>
                </c:pt>
                <c:pt idx="35">
                  <c:v>?</c:v>
                </c:pt>
                <c:pt idx="36">
                  <c:v>?</c:v>
                </c:pt>
                <c:pt idx="37">
                  <c:v>?</c:v>
                </c:pt>
                <c:pt idx="38">
                  <c:v>?</c:v>
                </c:pt>
                <c:pt idx="39">
                  <c:v>?</c:v>
                </c:pt>
                <c:pt idx="40">
                  <c:v>?</c:v>
                </c:pt>
                <c:pt idx="41">
                  <c:v>?</c:v>
                </c:pt>
                <c:pt idx="42">
                  <c:v>?</c:v>
                </c:pt>
                <c:pt idx="43">
                  <c:v>?</c:v>
                </c:pt>
                <c:pt idx="44">
                  <c:v>?</c:v>
                </c:pt>
                <c:pt idx="45">
                  <c:v>?</c:v>
                </c:pt>
                <c:pt idx="46">
                  <c:v>?</c:v>
                </c:pt>
                <c:pt idx="47">
                  <c:v>?</c:v>
                </c:pt>
                <c:pt idx="48">
                  <c:v>?</c:v>
                </c:pt>
              </c:strCache>
            </c:strRef>
          </c:cat>
          <c:val>
            <c:numRef>
              <c:f>'Luokitukset (2)'!$J$4:$J$52</c:f>
              <c:numCache>
                <c:formatCode>0.0\ %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3-495B-B5BB-AC9ED1B3AAFF}"/>
            </c:ext>
          </c:extLst>
        </c:ser>
        <c:ser>
          <c:idx val="1"/>
          <c:order val="1"/>
          <c:tx>
            <c:strRef>
              <c:f>'Luokitukset (2)'!$K$3</c:f>
              <c:strCache>
                <c:ptCount val="1"/>
                <c:pt idx="0">
                  <c:v>0 (%)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'Luokitukset (2)'!$I$4:$I$52</c:f>
              <c:strCache>
                <c:ptCount val="49"/>
                <c:pt idx="0">
                  <c:v>?</c:v>
                </c:pt>
                <c:pt idx="1">
                  <c:v>?</c:v>
                </c:pt>
                <c:pt idx="2">
                  <c:v>?</c:v>
                </c:pt>
                <c:pt idx="3">
                  <c:v>?</c:v>
                </c:pt>
                <c:pt idx="4">
                  <c:v>?</c:v>
                </c:pt>
                <c:pt idx="5">
                  <c:v>?</c:v>
                </c:pt>
                <c:pt idx="6">
                  <c:v>?</c:v>
                </c:pt>
                <c:pt idx="7">
                  <c:v>?</c:v>
                </c:pt>
                <c:pt idx="8">
                  <c:v>?</c:v>
                </c:pt>
                <c:pt idx="9">
                  <c:v>?</c:v>
                </c:pt>
                <c:pt idx="10">
                  <c:v>?</c:v>
                </c:pt>
                <c:pt idx="11">
                  <c:v>?</c:v>
                </c:pt>
                <c:pt idx="12">
                  <c:v>?</c:v>
                </c:pt>
                <c:pt idx="13">
                  <c:v>?</c:v>
                </c:pt>
                <c:pt idx="14">
                  <c:v>?</c:v>
                </c:pt>
                <c:pt idx="15">
                  <c:v>?</c:v>
                </c:pt>
                <c:pt idx="16">
                  <c:v>?</c:v>
                </c:pt>
                <c:pt idx="17">
                  <c:v>?</c:v>
                </c:pt>
                <c:pt idx="18">
                  <c:v>?</c:v>
                </c:pt>
                <c:pt idx="19">
                  <c:v>?</c:v>
                </c:pt>
                <c:pt idx="20">
                  <c:v>?</c:v>
                </c:pt>
                <c:pt idx="21">
                  <c:v>?</c:v>
                </c:pt>
                <c:pt idx="22">
                  <c:v>?</c:v>
                </c:pt>
                <c:pt idx="23">
                  <c:v>?</c:v>
                </c:pt>
                <c:pt idx="24">
                  <c:v>?</c:v>
                </c:pt>
                <c:pt idx="25">
                  <c:v>?</c:v>
                </c:pt>
                <c:pt idx="26">
                  <c:v>?</c:v>
                </c:pt>
                <c:pt idx="27">
                  <c:v>?</c:v>
                </c:pt>
                <c:pt idx="28">
                  <c:v>?</c:v>
                </c:pt>
                <c:pt idx="29">
                  <c:v>?</c:v>
                </c:pt>
                <c:pt idx="30">
                  <c:v>?</c:v>
                </c:pt>
                <c:pt idx="31">
                  <c:v>?</c:v>
                </c:pt>
                <c:pt idx="32">
                  <c:v>?</c:v>
                </c:pt>
                <c:pt idx="33">
                  <c:v>?</c:v>
                </c:pt>
                <c:pt idx="34">
                  <c:v>?</c:v>
                </c:pt>
                <c:pt idx="35">
                  <c:v>?</c:v>
                </c:pt>
                <c:pt idx="36">
                  <c:v>?</c:v>
                </c:pt>
                <c:pt idx="37">
                  <c:v>?</c:v>
                </c:pt>
                <c:pt idx="38">
                  <c:v>?</c:v>
                </c:pt>
                <c:pt idx="39">
                  <c:v>?</c:v>
                </c:pt>
                <c:pt idx="40">
                  <c:v>?</c:v>
                </c:pt>
                <c:pt idx="41">
                  <c:v>?</c:v>
                </c:pt>
                <c:pt idx="42">
                  <c:v>?</c:v>
                </c:pt>
                <c:pt idx="43">
                  <c:v>?</c:v>
                </c:pt>
                <c:pt idx="44">
                  <c:v>?</c:v>
                </c:pt>
                <c:pt idx="45">
                  <c:v>?</c:v>
                </c:pt>
                <c:pt idx="46">
                  <c:v>?</c:v>
                </c:pt>
                <c:pt idx="47">
                  <c:v>?</c:v>
                </c:pt>
                <c:pt idx="48">
                  <c:v>?</c:v>
                </c:pt>
              </c:strCache>
            </c:strRef>
          </c:cat>
          <c:val>
            <c:numRef>
              <c:f>'Luokitukset (2)'!$K$4:$K$52</c:f>
              <c:numCache>
                <c:formatCode>0.0\ %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93-495B-B5BB-AC9ED1B3AAFF}"/>
            </c:ext>
          </c:extLst>
        </c:ser>
        <c:ser>
          <c:idx val="2"/>
          <c:order val="2"/>
          <c:tx>
            <c:strRef>
              <c:f>'Luokitukset (2)'!$L$3</c:f>
              <c:strCache>
                <c:ptCount val="1"/>
                <c:pt idx="0">
                  <c:v>0 (%)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'Luokitukset (2)'!$I$4:$I$52</c:f>
              <c:strCache>
                <c:ptCount val="49"/>
                <c:pt idx="0">
                  <c:v>?</c:v>
                </c:pt>
                <c:pt idx="1">
                  <c:v>?</c:v>
                </c:pt>
                <c:pt idx="2">
                  <c:v>?</c:v>
                </c:pt>
                <c:pt idx="3">
                  <c:v>?</c:v>
                </c:pt>
                <c:pt idx="4">
                  <c:v>?</c:v>
                </c:pt>
                <c:pt idx="5">
                  <c:v>?</c:v>
                </c:pt>
                <c:pt idx="6">
                  <c:v>?</c:v>
                </c:pt>
                <c:pt idx="7">
                  <c:v>?</c:v>
                </c:pt>
                <c:pt idx="8">
                  <c:v>?</c:v>
                </c:pt>
                <c:pt idx="9">
                  <c:v>?</c:v>
                </c:pt>
                <c:pt idx="10">
                  <c:v>?</c:v>
                </c:pt>
                <c:pt idx="11">
                  <c:v>?</c:v>
                </c:pt>
                <c:pt idx="12">
                  <c:v>?</c:v>
                </c:pt>
                <c:pt idx="13">
                  <c:v>?</c:v>
                </c:pt>
                <c:pt idx="14">
                  <c:v>?</c:v>
                </c:pt>
                <c:pt idx="15">
                  <c:v>?</c:v>
                </c:pt>
                <c:pt idx="16">
                  <c:v>?</c:v>
                </c:pt>
                <c:pt idx="17">
                  <c:v>?</c:v>
                </c:pt>
                <c:pt idx="18">
                  <c:v>?</c:v>
                </c:pt>
                <c:pt idx="19">
                  <c:v>?</c:v>
                </c:pt>
                <c:pt idx="20">
                  <c:v>?</c:v>
                </c:pt>
                <c:pt idx="21">
                  <c:v>?</c:v>
                </c:pt>
                <c:pt idx="22">
                  <c:v>?</c:v>
                </c:pt>
                <c:pt idx="23">
                  <c:v>?</c:v>
                </c:pt>
                <c:pt idx="24">
                  <c:v>?</c:v>
                </c:pt>
                <c:pt idx="25">
                  <c:v>?</c:v>
                </c:pt>
                <c:pt idx="26">
                  <c:v>?</c:v>
                </c:pt>
                <c:pt idx="27">
                  <c:v>?</c:v>
                </c:pt>
                <c:pt idx="28">
                  <c:v>?</c:v>
                </c:pt>
                <c:pt idx="29">
                  <c:v>?</c:v>
                </c:pt>
                <c:pt idx="30">
                  <c:v>?</c:v>
                </c:pt>
                <c:pt idx="31">
                  <c:v>?</c:v>
                </c:pt>
                <c:pt idx="32">
                  <c:v>?</c:v>
                </c:pt>
                <c:pt idx="33">
                  <c:v>?</c:v>
                </c:pt>
                <c:pt idx="34">
                  <c:v>?</c:v>
                </c:pt>
                <c:pt idx="35">
                  <c:v>?</c:v>
                </c:pt>
                <c:pt idx="36">
                  <c:v>?</c:v>
                </c:pt>
                <c:pt idx="37">
                  <c:v>?</c:v>
                </c:pt>
                <c:pt idx="38">
                  <c:v>?</c:v>
                </c:pt>
                <c:pt idx="39">
                  <c:v>?</c:v>
                </c:pt>
                <c:pt idx="40">
                  <c:v>?</c:v>
                </c:pt>
                <c:pt idx="41">
                  <c:v>?</c:v>
                </c:pt>
                <c:pt idx="42">
                  <c:v>?</c:v>
                </c:pt>
                <c:pt idx="43">
                  <c:v>?</c:v>
                </c:pt>
                <c:pt idx="44">
                  <c:v>?</c:v>
                </c:pt>
                <c:pt idx="45">
                  <c:v>?</c:v>
                </c:pt>
                <c:pt idx="46">
                  <c:v>?</c:v>
                </c:pt>
                <c:pt idx="47">
                  <c:v>?</c:v>
                </c:pt>
                <c:pt idx="48">
                  <c:v>?</c:v>
                </c:pt>
              </c:strCache>
            </c:strRef>
          </c:cat>
          <c:val>
            <c:numRef>
              <c:f>'Luokitukset (2)'!$L$4:$L$52</c:f>
              <c:numCache>
                <c:formatCode>0.0\ %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93-495B-B5BB-AC9ED1B3AAFF}"/>
            </c:ext>
          </c:extLst>
        </c:ser>
        <c:ser>
          <c:idx val="3"/>
          <c:order val="3"/>
          <c:tx>
            <c:strRef>
              <c:f>'Luokitukset (2)'!$M$3</c:f>
              <c:strCache>
                <c:ptCount val="1"/>
                <c:pt idx="0">
                  <c:v>0 (%)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'Luokitukset (2)'!$I$4:$I$52</c:f>
              <c:strCache>
                <c:ptCount val="49"/>
                <c:pt idx="0">
                  <c:v>?</c:v>
                </c:pt>
                <c:pt idx="1">
                  <c:v>?</c:v>
                </c:pt>
                <c:pt idx="2">
                  <c:v>?</c:v>
                </c:pt>
                <c:pt idx="3">
                  <c:v>?</c:v>
                </c:pt>
                <c:pt idx="4">
                  <c:v>?</c:v>
                </c:pt>
                <c:pt idx="5">
                  <c:v>?</c:v>
                </c:pt>
                <c:pt idx="6">
                  <c:v>?</c:v>
                </c:pt>
                <c:pt idx="7">
                  <c:v>?</c:v>
                </c:pt>
                <c:pt idx="8">
                  <c:v>?</c:v>
                </c:pt>
                <c:pt idx="9">
                  <c:v>?</c:v>
                </c:pt>
                <c:pt idx="10">
                  <c:v>?</c:v>
                </c:pt>
                <c:pt idx="11">
                  <c:v>?</c:v>
                </c:pt>
                <c:pt idx="12">
                  <c:v>?</c:v>
                </c:pt>
                <c:pt idx="13">
                  <c:v>?</c:v>
                </c:pt>
                <c:pt idx="14">
                  <c:v>?</c:v>
                </c:pt>
                <c:pt idx="15">
                  <c:v>?</c:v>
                </c:pt>
                <c:pt idx="16">
                  <c:v>?</c:v>
                </c:pt>
                <c:pt idx="17">
                  <c:v>?</c:v>
                </c:pt>
                <c:pt idx="18">
                  <c:v>?</c:v>
                </c:pt>
                <c:pt idx="19">
                  <c:v>?</c:v>
                </c:pt>
                <c:pt idx="20">
                  <c:v>?</c:v>
                </c:pt>
                <c:pt idx="21">
                  <c:v>?</c:v>
                </c:pt>
                <c:pt idx="22">
                  <c:v>?</c:v>
                </c:pt>
                <c:pt idx="23">
                  <c:v>?</c:v>
                </c:pt>
                <c:pt idx="24">
                  <c:v>?</c:v>
                </c:pt>
                <c:pt idx="25">
                  <c:v>?</c:v>
                </c:pt>
                <c:pt idx="26">
                  <c:v>?</c:v>
                </c:pt>
                <c:pt idx="27">
                  <c:v>?</c:v>
                </c:pt>
                <c:pt idx="28">
                  <c:v>?</c:v>
                </c:pt>
                <c:pt idx="29">
                  <c:v>?</c:v>
                </c:pt>
                <c:pt idx="30">
                  <c:v>?</c:v>
                </c:pt>
                <c:pt idx="31">
                  <c:v>?</c:v>
                </c:pt>
                <c:pt idx="32">
                  <c:v>?</c:v>
                </c:pt>
                <c:pt idx="33">
                  <c:v>?</c:v>
                </c:pt>
                <c:pt idx="34">
                  <c:v>?</c:v>
                </c:pt>
                <c:pt idx="35">
                  <c:v>?</c:v>
                </c:pt>
                <c:pt idx="36">
                  <c:v>?</c:v>
                </c:pt>
                <c:pt idx="37">
                  <c:v>?</c:v>
                </c:pt>
                <c:pt idx="38">
                  <c:v>?</c:v>
                </c:pt>
                <c:pt idx="39">
                  <c:v>?</c:v>
                </c:pt>
                <c:pt idx="40">
                  <c:v>?</c:v>
                </c:pt>
                <c:pt idx="41">
                  <c:v>?</c:v>
                </c:pt>
                <c:pt idx="42">
                  <c:v>?</c:v>
                </c:pt>
                <c:pt idx="43">
                  <c:v>?</c:v>
                </c:pt>
                <c:pt idx="44">
                  <c:v>?</c:v>
                </c:pt>
                <c:pt idx="45">
                  <c:v>?</c:v>
                </c:pt>
                <c:pt idx="46">
                  <c:v>?</c:v>
                </c:pt>
                <c:pt idx="47">
                  <c:v>?</c:v>
                </c:pt>
                <c:pt idx="48">
                  <c:v>?</c:v>
                </c:pt>
              </c:strCache>
            </c:strRef>
          </c:cat>
          <c:val>
            <c:numRef>
              <c:f>'Luokitukset (2)'!$M$4:$M$52</c:f>
              <c:numCache>
                <c:formatCode>0.0\ %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93-495B-B5BB-AC9ED1B3AAFF}"/>
            </c:ext>
          </c:extLst>
        </c:ser>
        <c:ser>
          <c:idx val="4"/>
          <c:order val="4"/>
          <c:tx>
            <c:strRef>
              <c:f>'Luokitukset (2)'!$N$3</c:f>
              <c:strCache>
                <c:ptCount val="1"/>
                <c:pt idx="0">
                  <c:v>0 (%)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'Luokitukset (2)'!$I$4:$I$52</c:f>
              <c:strCache>
                <c:ptCount val="49"/>
                <c:pt idx="0">
                  <c:v>?</c:v>
                </c:pt>
                <c:pt idx="1">
                  <c:v>?</c:v>
                </c:pt>
                <c:pt idx="2">
                  <c:v>?</c:v>
                </c:pt>
                <c:pt idx="3">
                  <c:v>?</c:v>
                </c:pt>
                <c:pt idx="4">
                  <c:v>?</c:v>
                </c:pt>
                <c:pt idx="5">
                  <c:v>?</c:v>
                </c:pt>
                <c:pt idx="6">
                  <c:v>?</c:v>
                </c:pt>
                <c:pt idx="7">
                  <c:v>?</c:v>
                </c:pt>
                <c:pt idx="8">
                  <c:v>?</c:v>
                </c:pt>
                <c:pt idx="9">
                  <c:v>?</c:v>
                </c:pt>
                <c:pt idx="10">
                  <c:v>?</c:v>
                </c:pt>
                <c:pt idx="11">
                  <c:v>?</c:v>
                </c:pt>
                <c:pt idx="12">
                  <c:v>?</c:v>
                </c:pt>
                <c:pt idx="13">
                  <c:v>?</c:v>
                </c:pt>
                <c:pt idx="14">
                  <c:v>?</c:v>
                </c:pt>
                <c:pt idx="15">
                  <c:v>?</c:v>
                </c:pt>
                <c:pt idx="16">
                  <c:v>?</c:v>
                </c:pt>
                <c:pt idx="17">
                  <c:v>?</c:v>
                </c:pt>
                <c:pt idx="18">
                  <c:v>?</c:v>
                </c:pt>
                <c:pt idx="19">
                  <c:v>?</c:v>
                </c:pt>
                <c:pt idx="20">
                  <c:v>?</c:v>
                </c:pt>
                <c:pt idx="21">
                  <c:v>?</c:v>
                </c:pt>
                <c:pt idx="22">
                  <c:v>?</c:v>
                </c:pt>
                <c:pt idx="23">
                  <c:v>?</c:v>
                </c:pt>
                <c:pt idx="24">
                  <c:v>?</c:v>
                </c:pt>
                <c:pt idx="25">
                  <c:v>?</c:v>
                </c:pt>
                <c:pt idx="26">
                  <c:v>?</c:v>
                </c:pt>
                <c:pt idx="27">
                  <c:v>?</c:v>
                </c:pt>
                <c:pt idx="28">
                  <c:v>?</c:v>
                </c:pt>
                <c:pt idx="29">
                  <c:v>?</c:v>
                </c:pt>
                <c:pt idx="30">
                  <c:v>?</c:v>
                </c:pt>
                <c:pt idx="31">
                  <c:v>?</c:v>
                </c:pt>
                <c:pt idx="32">
                  <c:v>?</c:v>
                </c:pt>
                <c:pt idx="33">
                  <c:v>?</c:v>
                </c:pt>
                <c:pt idx="34">
                  <c:v>?</c:v>
                </c:pt>
                <c:pt idx="35">
                  <c:v>?</c:v>
                </c:pt>
                <c:pt idx="36">
                  <c:v>?</c:v>
                </c:pt>
                <c:pt idx="37">
                  <c:v>?</c:v>
                </c:pt>
                <c:pt idx="38">
                  <c:v>?</c:v>
                </c:pt>
                <c:pt idx="39">
                  <c:v>?</c:v>
                </c:pt>
                <c:pt idx="40">
                  <c:v>?</c:v>
                </c:pt>
                <c:pt idx="41">
                  <c:v>?</c:v>
                </c:pt>
                <c:pt idx="42">
                  <c:v>?</c:v>
                </c:pt>
                <c:pt idx="43">
                  <c:v>?</c:v>
                </c:pt>
                <c:pt idx="44">
                  <c:v>?</c:v>
                </c:pt>
                <c:pt idx="45">
                  <c:v>?</c:v>
                </c:pt>
                <c:pt idx="46">
                  <c:v>?</c:v>
                </c:pt>
                <c:pt idx="47">
                  <c:v>?</c:v>
                </c:pt>
                <c:pt idx="48">
                  <c:v>?</c:v>
                </c:pt>
              </c:strCache>
            </c:strRef>
          </c:cat>
          <c:val>
            <c:numRef>
              <c:f>'Luokitukset (2)'!$N$4:$N$52</c:f>
              <c:numCache>
                <c:formatCode>0.0\ %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93-495B-B5BB-AC9ED1B3A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6711120"/>
        <c:axId val="1176708240"/>
      </c:barChart>
      <c:catAx>
        <c:axId val="1176711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176708240"/>
        <c:crosses val="autoZero"/>
        <c:auto val="1"/>
        <c:lblAlgn val="ctr"/>
        <c:lblOffset val="100"/>
        <c:noMultiLvlLbl val="0"/>
      </c:catAx>
      <c:valAx>
        <c:axId val="117670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17671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97A2F28-33CE-4EF1-ABCB-23289F2D46B0}">
  <sheetPr>
    <tabColor theme="3" tint="0.749992370372631"/>
  </sheetPr>
  <sheetViews>
    <sheetView zoomScale="9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16534C4-A1EE-45F8-AFDB-85E4F9EE1378}">
  <sheetPr>
    <tabColor theme="3" tint="0.749992370372631"/>
  </sheetPr>
  <sheetViews>
    <sheetView zoomScale="9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29AE458-D41A-4507-A547-44835728DA51}">
  <sheetPr>
    <tabColor theme="3" tint="0.749992370372631"/>
  </sheetPr>
  <sheetViews>
    <sheetView zoomScale="90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8D24BB9-1EC7-4D4A-AE59-85B1B46275DA}">
  <sheetPr>
    <tabColor theme="3" tint="0.749992370372631"/>
  </sheetPr>
  <sheetViews>
    <sheetView zoomScale="90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7B0B6F2-D43E-49DA-A191-F6164FC1678F}">
  <sheetPr>
    <tabColor theme="3" tint="0.749992370372631"/>
  </sheetPr>
  <sheetViews>
    <sheetView zoomScale="71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63B637B-E421-4036-BF7B-B3ACA6C36564}">
  <sheetPr>
    <tabColor theme="3" tint="0.749992370372631"/>
  </sheetPr>
  <sheetViews>
    <sheetView zoomScale="10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1876778</xdr:colOff>
      <xdr:row>27</xdr:row>
      <xdr:rowOff>0</xdr:rowOff>
    </xdr:from>
    <xdr:to>
      <xdr:col>1</xdr:col>
      <xdr:colOff>2924175</xdr:colOff>
      <xdr:row>39</xdr:row>
      <xdr:rowOff>109008</xdr:rowOff>
    </xdr:to>
    <xdr:grpSp>
      <xdr:nvGrpSpPr>
        <xdr:cNvPr id="11" name="Ryhmä 10">
          <a:extLst>
            <a:ext uri="{FF2B5EF4-FFF2-40B4-BE49-F238E27FC236}">
              <a16:creationId xmlns:a16="http://schemas.microsoft.com/office/drawing/2014/main" id="{5342EE1C-0FED-4249-66C2-7420F36889C2}"/>
            </a:ext>
          </a:extLst>
        </xdr:cNvPr>
        <xdr:cNvGrpSpPr/>
      </xdr:nvGrpSpPr>
      <xdr:grpSpPr>
        <a:xfrm>
          <a:off x="1876778" y="7992533"/>
          <a:ext cx="3053997" cy="2344208"/>
          <a:chOff x="925385" y="2451258"/>
          <a:chExt cx="4189810" cy="3553321"/>
        </a:xfrm>
      </xdr:grpSpPr>
      <xdr:pic>
        <xdr:nvPicPr>
          <xdr:cNvPr id="12" name="Kuva 11">
            <a:extLst>
              <a:ext uri="{FF2B5EF4-FFF2-40B4-BE49-F238E27FC236}">
                <a16:creationId xmlns:a16="http://schemas.microsoft.com/office/drawing/2014/main" id="{B799764F-457E-B1DF-D8AD-A2C07EE2E4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047452" y="2451258"/>
            <a:ext cx="4067743" cy="3553321"/>
          </a:xfrm>
          <a:prstGeom prst="rect">
            <a:avLst/>
          </a:prstGeom>
        </xdr:spPr>
      </xdr:pic>
      <xdr:sp macro="" textlink="">
        <xdr:nvSpPr>
          <xdr:cNvPr id="13" name="Ellipsi 12">
            <a:extLst>
              <a:ext uri="{FF2B5EF4-FFF2-40B4-BE49-F238E27FC236}">
                <a16:creationId xmlns:a16="http://schemas.microsoft.com/office/drawing/2014/main" id="{31F6CC1D-DB14-9775-86FF-39E5B0925164}"/>
              </a:ext>
            </a:extLst>
          </xdr:cNvPr>
          <xdr:cNvSpPr/>
        </xdr:nvSpPr>
        <xdr:spPr>
          <a:xfrm>
            <a:off x="925385" y="2637521"/>
            <a:ext cx="1073008" cy="435617"/>
          </a:xfrm>
          <a:prstGeom prst="ellipse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i-FI"/>
          </a:p>
        </xdr:txBody>
      </xdr:sp>
      <xdr:sp macro="" textlink="">
        <xdr:nvSpPr>
          <xdr:cNvPr id="14" name="Ellipsi 13">
            <a:extLst>
              <a:ext uri="{FF2B5EF4-FFF2-40B4-BE49-F238E27FC236}">
                <a16:creationId xmlns:a16="http://schemas.microsoft.com/office/drawing/2014/main" id="{BD3A7A20-10D8-0C5A-547A-72C453ACD20F}"/>
              </a:ext>
            </a:extLst>
          </xdr:cNvPr>
          <xdr:cNvSpPr/>
        </xdr:nvSpPr>
        <xdr:spPr>
          <a:xfrm>
            <a:off x="1124058" y="4227918"/>
            <a:ext cx="1073008" cy="435617"/>
          </a:xfrm>
          <a:prstGeom prst="ellipse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i-FI"/>
          </a:p>
        </xdr:txBody>
      </xdr:sp>
      <xdr:sp macro="" textlink="">
        <xdr:nvSpPr>
          <xdr:cNvPr id="15" name="Ellipsi 14">
            <a:extLst>
              <a:ext uri="{FF2B5EF4-FFF2-40B4-BE49-F238E27FC236}">
                <a16:creationId xmlns:a16="http://schemas.microsoft.com/office/drawing/2014/main" id="{B5809DC6-66EE-C2B0-2FCE-001D6D7E0D03}"/>
              </a:ext>
            </a:extLst>
          </xdr:cNvPr>
          <xdr:cNvSpPr/>
        </xdr:nvSpPr>
        <xdr:spPr>
          <a:xfrm>
            <a:off x="3072516" y="5125036"/>
            <a:ext cx="1782287" cy="435617"/>
          </a:xfrm>
          <a:prstGeom prst="ellipse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i-FI"/>
          </a:p>
        </xdr:txBody>
      </xdr:sp>
    </xdr:grpSp>
    <xdr:clientData/>
  </xdr:twoCellAnchor>
  <xdr:twoCellAnchor editAs="oneCell">
    <xdr:from>
      <xdr:col>0</xdr:col>
      <xdr:colOff>15875</xdr:colOff>
      <xdr:row>48</xdr:row>
      <xdr:rowOff>180975</xdr:rowOff>
    </xdr:from>
    <xdr:to>
      <xdr:col>1</xdr:col>
      <xdr:colOff>1028700</xdr:colOff>
      <xdr:row>52</xdr:row>
      <xdr:rowOff>1491</xdr:rowOff>
    </xdr:to>
    <xdr:pic>
      <xdr:nvPicPr>
        <xdr:cNvPr id="23" name="Kuva 22">
          <a:extLst>
            <a:ext uri="{FF2B5EF4-FFF2-40B4-BE49-F238E27FC236}">
              <a16:creationId xmlns:a16="http://schemas.microsoft.com/office/drawing/2014/main" id="{95F783BD-3712-F77F-8C5C-95707DECD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75" y="11991975"/>
          <a:ext cx="2955925" cy="5751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19051</xdr:rowOff>
    </xdr:from>
    <xdr:to>
      <xdr:col>1</xdr:col>
      <xdr:colOff>1216025</xdr:colOff>
      <xdr:row>60</xdr:row>
      <xdr:rowOff>15996</xdr:rowOff>
    </xdr:to>
    <xdr:pic>
      <xdr:nvPicPr>
        <xdr:cNvPr id="24" name="Kuva 23">
          <a:extLst>
            <a:ext uri="{FF2B5EF4-FFF2-40B4-BE49-F238E27FC236}">
              <a16:creationId xmlns:a16="http://schemas.microsoft.com/office/drawing/2014/main" id="{A4058D90-2B71-125E-6744-B86A25264E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314"/>
        <a:stretch/>
      </xdr:blipFill>
      <xdr:spPr>
        <a:xfrm>
          <a:off x="0" y="12973051"/>
          <a:ext cx="3155950" cy="1133596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1333501</xdr:colOff>
      <xdr:row>73</xdr:row>
      <xdr:rowOff>12701</xdr:rowOff>
    </xdr:from>
    <xdr:to>
      <xdr:col>2</xdr:col>
      <xdr:colOff>1943101</xdr:colOff>
      <xdr:row>87</xdr:row>
      <xdr:rowOff>16965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6E899EA2-6484-76B2-7A10-5AA9FF46FC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363"/>
        <a:stretch/>
      </xdr:blipFill>
      <xdr:spPr>
        <a:xfrm>
          <a:off x="3276601" y="16586201"/>
          <a:ext cx="3803650" cy="2668088"/>
        </a:xfrm>
        <a:prstGeom prst="rect">
          <a:avLst/>
        </a:prstGeom>
      </xdr:spPr>
    </xdr:pic>
    <xdr:clientData/>
  </xdr:twoCellAnchor>
  <xdr:twoCellAnchor editAs="oneCell">
    <xdr:from>
      <xdr:col>1</xdr:col>
      <xdr:colOff>1044222</xdr:colOff>
      <xdr:row>92</xdr:row>
      <xdr:rowOff>7055</xdr:rowOff>
    </xdr:from>
    <xdr:to>
      <xdr:col>2</xdr:col>
      <xdr:colOff>1362760</xdr:colOff>
      <xdr:row>106</xdr:row>
      <xdr:rowOff>77611</xdr:rowOff>
    </xdr:to>
    <xdr:pic>
      <xdr:nvPicPr>
        <xdr:cNvPr id="16" name="Kuva 15">
          <a:extLst>
            <a:ext uri="{FF2B5EF4-FFF2-40B4-BE49-F238E27FC236}">
              <a16:creationId xmlns:a16="http://schemas.microsoft.com/office/drawing/2014/main" id="{4BC64F5D-88F8-8CCA-0B6A-DE408DA42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83278" y="19268722"/>
          <a:ext cx="3658990" cy="2638778"/>
        </a:xfrm>
        <a:prstGeom prst="rect">
          <a:avLst/>
        </a:prstGeom>
      </xdr:spPr>
    </xdr:pic>
    <xdr:clientData/>
  </xdr:twoCellAnchor>
  <xdr:twoCellAnchor editAs="oneCell">
    <xdr:from>
      <xdr:col>1</xdr:col>
      <xdr:colOff>973667</xdr:colOff>
      <xdr:row>107</xdr:row>
      <xdr:rowOff>176390</xdr:rowOff>
    </xdr:from>
    <xdr:to>
      <xdr:col>2</xdr:col>
      <xdr:colOff>2273384</xdr:colOff>
      <xdr:row>121</xdr:row>
      <xdr:rowOff>101954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D8D9A749-C53B-5D00-6624-5C721BBC6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12723" y="22189723"/>
          <a:ext cx="4633819" cy="2490611"/>
        </a:xfrm>
        <a:prstGeom prst="rect">
          <a:avLst/>
        </a:prstGeom>
      </xdr:spPr>
    </xdr:pic>
    <xdr:clientData/>
  </xdr:twoCellAnchor>
  <xdr:twoCellAnchor>
    <xdr:from>
      <xdr:col>1</xdr:col>
      <xdr:colOff>2650066</xdr:colOff>
      <xdr:row>101</xdr:row>
      <xdr:rowOff>53622</xdr:rowOff>
    </xdr:from>
    <xdr:to>
      <xdr:col>2</xdr:col>
      <xdr:colOff>582789</xdr:colOff>
      <xdr:row>103</xdr:row>
      <xdr:rowOff>32455</xdr:rowOff>
    </xdr:to>
    <xdr:sp macro="" textlink="">
      <xdr:nvSpPr>
        <xdr:cNvPr id="19" name="Ellipsi 18">
          <a:extLst>
            <a:ext uri="{FF2B5EF4-FFF2-40B4-BE49-F238E27FC236}">
              <a16:creationId xmlns:a16="http://schemas.microsoft.com/office/drawing/2014/main" id="{DAC2FA54-20D5-4A02-8DE5-8EB9F985202D}"/>
            </a:ext>
          </a:extLst>
        </xdr:cNvPr>
        <xdr:cNvSpPr/>
      </xdr:nvSpPr>
      <xdr:spPr>
        <a:xfrm>
          <a:off x="4689122" y="20966289"/>
          <a:ext cx="1270000" cy="345722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</xdr:col>
      <xdr:colOff>3104444</xdr:colOff>
      <xdr:row>115</xdr:row>
      <xdr:rowOff>162278</xdr:rowOff>
    </xdr:from>
    <xdr:to>
      <xdr:col>2</xdr:col>
      <xdr:colOff>867834</xdr:colOff>
      <xdr:row>117</xdr:row>
      <xdr:rowOff>84666</xdr:rowOff>
    </xdr:to>
    <xdr:sp macro="" textlink="">
      <xdr:nvSpPr>
        <xdr:cNvPr id="17" name="Ellipsi 16">
          <a:extLst>
            <a:ext uri="{FF2B5EF4-FFF2-40B4-BE49-F238E27FC236}">
              <a16:creationId xmlns:a16="http://schemas.microsoft.com/office/drawing/2014/main" id="{7CE270F2-8BB4-A3D4-BE87-A7893A18537C}"/>
            </a:ext>
          </a:extLst>
        </xdr:cNvPr>
        <xdr:cNvSpPr/>
      </xdr:nvSpPr>
      <xdr:spPr>
        <a:xfrm>
          <a:off x="5143500" y="23643167"/>
          <a:ext cx="1100667" cy="289277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 editAs="oneCell">
    <xdr:from>
      <xdr:col>1</xdr:col>
      <xdr:colOff>2843388</xdr:colOff>
      <xdr:row>43</xdr:row>
      <xdr:rowOff>14110</xdr:rowOff>
    </xdr:from>
    <xdr:to>
      <xdr:col>3</xdr:col>
      <xdr:colOff>14111</xdr:colOff>
      <xdr:row>68</xdr:row>
      <xdr:rowOff>51144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8ED9C91D-74C5-8F00-4F2B-CB4F4B005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82444" y="10921999"/>
          <a:ext cx="5270500" cy="46231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585611</xdr:colOff>
      <xdr:row>0</xdr:row>
      <xdr:rowOff>0</xdr:rowOff>
    </xdr:from>
    <xdr:to>
      <xdr:col>19</xdr:col>
      <xdr:colOff>448172</xdr:colOff>
      <xdr:row>2</xdr:row>
      <xdr:rowOff>839673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B899D0B8-3C65-660F-B671-6DC798C92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5055" y="0"/>
          <a:ext cx="2825895" cy="120656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13911866" cy="9055458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E8EC36DF-7BB2-68B6-AF67-3F32BBB1C8D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35278</xdr:colOff>
      <xdr:row>0</xdr:row>
      <xdr:rowOff>0</xdr:rowOff>
    </xdr:from>
    <xdr:to>
      <xdr:col>19</xdr:col>
      <xdr:colOff>504617</xdr:colOff>
      <xdr:row>2</xdr:row>
      <xdr:rowOff>839673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3A39D4D0-71D4-B45E-E986-7DD51834D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0" y="0"/>
          <a:ext cx="2825895" cy="120656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6195874" cy="4038107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EE4E9205-320E-A868-7446-90FA6B92D42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599722</xdr:colOff>
      <xdr:row>0</xdr:row>
      <xdr:rowOff>0</xdr:rowOff>
    </xdr:from>
    <xdr:to>
      <xdr:col>18</xdr:col>
      <xdr:colOff>391728</xdr:colOff>
      <xdr:row>6</xdr:row>
      <xdr:rowOff>105895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434AA6AE-063A-B58B-C8A7-D39B5F11C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1833" y="0"/>
          <a:ext cx="2825895" cy="1206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5111" cy="6046611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09CEE27-2EE2-E414-935A-360F3AF6386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7055</xdr:colOff>
      <xdr:row>0</xdr:row>
      <xdr:rowOff>0</xdr:rowOff>
    </xdr:from>
    <xdr:to>
      <xdr:col>18</xdr:col>
      <xdr:colOff>405839</xdr:colOff>
      <xdr:row>6</xdr:row>
      <xdr:rowOff>105895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3F7C4D6D-A788-6835-E855-9878B39A1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5944" y="0"/>
          <a:ext cx="2825895" cy="12065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5111" cy="6046611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BFC1BA92-13BA-DF80-0B6A-049EA4F8C64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606777</xdr:colOff>
      <xdr:row>0</xdr:row>
      <xdr:rowOff>28222</xdr:rowOff>
    </xdr:from>
    <xdr:to>
      <xdr:col>18</xdr:col>
      <xdr:colOff>222395</xdr:colOff>
      <xdr:row>6</xdr:row>
      <xdr:rowOff>134117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EB88EA34-12BA-63CA-C1D6-D553DAC77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36944" y="28222"/>
          <a:ext cx="2825895" cy="120656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85111" cy="6046611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77B0E12-EED2-0CFF-7E6C-2AB10DDE101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627944</xdr:colOff>
      <xdr:row>0</xdr:row>
      <xdr:rowOff>0</xdr:rowOff>
    </xdr:from>
    <xdr:to>
      <xdr:col>18</xdr:col>
      <xdr:colOff>243562</xdr:colOff>
      <xdr:row>6</xdr:row>
      <xdr:rowOff>105895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5A10C05C-7B74-029F-12F2-C142947C5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58111" y="0"/>
          <a:ext cx="2825895" cy="120656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13927667" cy="9069917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B2CA143E-7949-8226-542B-A1454A83717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orms.office.com/Pages/ResponsePage.aspx?id=wGeMSei3ckGNE3h9GzquXNnVF8S46IVAmATPzPDCS0BUQ0RDVEZGM1pPV1gwVTM0NFA1NE5SMk44QS4u" TargetMode="External"/><Relationship Id="rId2" Type="http://schemas.openxmlformats.org/officeDocument/2006/relationships/hyperlink" Target="https://www.theseus.fi/handle/10024/886994" TargetMode="External"/><Relationship Id="rId1" Type="http://schemas.openxmlformats.org/officeDocument/2006/relationships/hyperlink" Target="https://peda.net/alueet/paijathame/perusopetuksen-sitouttava-kouluyhteisotyo/paijat-hameen-poissaoloihin-puuttumisen-malli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C085A-D020-4FA0-8EB6-889DC7997A42}">
  <sheetPr>
    <tabColor theme="3" tint="0.499984740745262"/>
  </sheetPr>
  <dimension ref="A1:D131"/>
  <sheetViews>
    <sheetView tabSelected="1" zoomScale="90" zoomScaleNormal="90" workbookViewId="0"/>
  </sheetViews>
  <sheetFormatPr defaultColWidth="8.77734375" defaultRowHeight="14.4" x14ac:dyDescent="0.3"/>
  <cols>
    <col min="1" max="1" width="29.21875" style="24" customWidth="1"/>
    <col min="2" max="2" width="47.77734375" style="22" customWidth="1"/>
    <col min="3" max="3" width="68.21875" style="22" customWidth="1"/>
    <col min="4" max="4" width="43.21875" style="22" customWidth="1"/>
    <col min="5" max="16384" width="8.77734375" style="21"/>
  </cols>
  <sheetData>
    <row r="1" spans="1:4" s="40" customFormat="1" ht="21" x14ac:dyDescent="0.3">
      <c r="A1" s="38" t="s">
        <v>87</v>
      </c>
      <c r="B1" s="39"/>
      <c r="C1" s="39"/>
      <c r="D1" s="39"/>
    </row>
    <row r="3" spans="1:4" x14ac:dyDescent="0.3">
      <c r="A3" s="24" t="s">
        <v>78</v>
      </c>
      <c r="C3" s="36" t="s">
        <v>65</v>
      </c>
    </row>
    <row r="4" spans="1:4" x14ac:dyDescent="0.3">
      <c r="A4" s="37" t="s">
        <v>77</v>
      </c>
      <c r="C4" s="53" t="s">
        <v>88</v>
      </c>
    </row>
    <row r="5" spans="1:4" x14ac:dyDescent="0.3">
      <c r="A5" s="37" t="s">
        <v>79</v>
      </c>
      <c r="C5" s="54"/>
    </row>
    <row r="7" spans="1:4" x14ac:dyDescent="0.3">
      <c r="A7" s="24" t="s">
        <v>80</v>
      </c>
      <c r="B7" s="29" t="s">
        <v>81</v>
      </c>
      <c r="C7" s="30" t="s">
        <v>82</v>
      </c>
    </row>
    <row r="8" spans="1:4" x14ac:dyDescent="0.3">
      <c r="C8" s="31"/>
    </row>
    <row r="9" spans="1:4" ht="28.8" x14ac:dyDescent="0.3">
      <c r="A9" s="28" t="s">
        <v>20</v>
      </c>
      <c r="B9" s="35" t="s">
        <v>64</v>
      </c>
      <c r="C9" s="22" t="s">
        <v>63</v>
      </c>
      <c r="D9" s="29" t="s">
        <v>86</v>
      </c>
    </row>
    <row r="10" spans="1:4" ht="28.8" x14ac:dyDescent="0.3">
      <c r="D10" s="32" t="s">
        <v>43</v>
      </c>
    </row>
    <row r="11" spans="1:4" ht="43.2" x14ac:dyDescent="0.3">
      <c r="A11" s="28" t="s">
        <v>24</v>
      </c>
      <c r="B11" s="27" t="s">
        <v>34</v>
      </c>
      <c r="C11" s="22" t="s">
        <v>42</v>
      </c>
      <c r="D11" s="33" t="s">
        <v>44</v>
      </c>
    </row>
    <row r="12" spans="1:4" ht="28.8" x14ac:dyDescent="0.3">
      <c r="A12" s="21" t="s">
        <v>30</v>
      </c>
      <c r="B12" s="27"/>
      <c r="C12" s="35" t="s">
        <v>76</v>
      </c>
    </row>
    <row r="13" spans="1:4" x14ac:dyDescent="0.3">
      <c r="B13" s="27"/>
    </row>
    <row r="14" spans="1:4" ht="28.8" x14ac:dyDescent="0.3">
      <c r="A14" s="28" t="s">
        <v>25</v>
      </c>
      <c r="B14" s="27" t="s">
        <v>35</v>
      </c>
      <c r="C14" s="22" t="s">
        <v>38</v>
      </c>
    </row>
    <row r="15" spans="1:4" ht="28.8" x14ac:dyDescent="0.3">
      <c r="A15" s="21" t="s">
        <v>31</v>
      </c>
      <c r="B15" s="27"/>
      <c r="C15" s="22" t="s">
        <v>41</v>
      </c>
    </row>
    <row r="16" spans="1:4" x14ac:dyDescent="0.3">
      <c r="B16" s="27"/>
    </row>
    <row r="17" spans="1:3" ht="43.2" x14ac:dyDescent="0.3">
      <c r="A17" s="28" t="s">
        <v>26</v>
      </c>
      <c r="B17" s="27" t="s">
        <v>36</v>
      </c>
      <c r="C17" s="22" t="s">
        <v>39</v>
      </c>
    </row>
    <row r="18" spans="1:3" ht="28.8" x14ac:dyDescent="0.3">
      <c r="A18" s="21" t="s">
        <v>32</v>
      </c>
      <c r="B18" s="27"/>
      <c r="C18" s="22" t="s">
        <v>41</v>
      </c>
    </row>
    <row r="19" spans="1:3" x14ac:dyDescent="0.3">
      <c r="B19" s="27"/>
    </row>
    <row r="20" spans="1:3" ht="43.2" x14ac:dyDescent="0.3">
      <c r="A20" s="28" t="s">
        <v>27</v>
      </c>
      <c r="B20" s="27" t="s">
        <v>37</v>
      </c>
      <c r="C20" s="22" t="s">
        <v>40</v>
      </c>
    </row>
    <row r="21" spans="1:3" ht="28.8" x14ac:dyDescent="0.3">
      <c r="A21" s="21" t="s">
        <v>33</v>
      </c>
      <c r="B21" s="27"/>
      <c r="C21" s="22" t="s">
        <v>41</v>
      </c>
    </row>
    <row r="22" spans="1:3" x14ac:dyDescent="0.3">
      <c r="B22" s="27"/>
    </row>
    <row r="23" spans="1:3" ht="43.2" x14ac:dyDescent="0.3">
      <c r="A23" s="28" t="s">
        <v>84</v>
      </c>
      <c r="B23" s="27" t="s">
        <v>21</v>
      </c>
    </row>
    <row r="24" spans="1:3" ht="28.8" x14ac:dyDescent="0.3">
      <c r="A24" s="22" t="s">
        <v>85</v>
      </c>
      <c r="C24" s="22" t="s">
        <v>41</v>
      </c>
    </row>
    <row r="26" spans="1:3" x14ac:dyDescent="0.3">
      <c r="A26" s="34" t="s">
        <v>59</v>
      </c>
    </row>
    <row r="28" spans="1:3" x14ac:dyDescent="0.3">
      <c r="A28" s="21" t="s">
        <v>55</v>
      </c>
    </row>
    <row r="29" spans="1:3" x14ac:dyDescent="0.3">
      <c r="A29" s="21" t="s">
        <v>56</v>
      </c>
    </row>
    <row r="30" spans="1:3" x14ac:dyDescent="0.3">
      <c r="A30" s="21" t="s">
        <v>57</v>
      </c>
    </row>
    <row r="31" spans="1:3" x14ac:dyDescent="0.3">
      <c r="A31" s="21" t="s">
        <v>58</v>
      </c>
    </row>
    <row r="32" spans="1:3" x14ac:dyDescent="0.3">
      <c r="A32" s="21"/>
    </row>
    <row r="33" spans="1:1" x14ac:dyDescent="0.3">
      <c r="A33" s="21"/>
    </row>
    <row r="34" spans="1:1" x14ac:dyDescent="0.3">
      <c r="A34" s="21"/>
    </row>
    <row r="35" spans="1:1" x14ac:dyDescent="0.3">
      <c r="A35" s="21"/>
    </row>
    <row r="36" spans="1:1" x14ac:dyDescent="0.3">
      <c r="A36" s="21"/>
    </row>
    <row r="37" spans="1:1" x14ac:dyDescent="0.3">
      <c r="A37" s="21"/>
    </row>
    <row r="38" spans="1:1" x14ac:dyDescent="0.3">
      <c r="A38" s="21"/>
    </row>
    <row r="39" spans="1:1" x14ac:dyDescent="0.3">
      <c r="A39" s="21"/>
    </row>
    <row r="40" spans="1:1" x14ac:dyDescent="0.3">
      <c r="A40" s="21"/>
    </row>
    <row r="41" spans="1:1" x14ac:dyDescent="0.3">
      <c r="A41" s="21"/>
    </row>
    <row r="42" spans="1:1" x14ac:dyDescent="0.3">
      <c r="A42" s="24" t="s">
        <v>20</v>
      </c>
    </row>
    <row r="43" spans="1:1" x14ac:dyDescent="0.3">
      <c r="A43" s="21"/>
    </row>
    <row r="44" spans="1:1" x14ac:dyDescent="0.3">
      <c r="A44" s="21" t="s">
        <v>48</v>
      </c>
    </row>
    <row r="45" spans="1:1" x14ac:dyDescent="0.3">
      <c r="A45" s="21"/>
    </row>
    <row r="46" spans="1:1" x14ac:dyDescent="0.3">
      <c r="A46" s="21"/>
    </row>
    <row r="47" spans="1:1" x14ac:dyDescent="0.3">
      <c r="A47" s="21"/>
    </row>
    <row r="48" spans="1:1" x14ac:dyDescent="0.3">
      <c r="A48" s="21" t="s">
        <v>49</v>
      </c>
    </row>
    <row r="49" spans="1:1" x14ac:dyDescent="0.3">
      <c r="A49" s="21" t="s">
        <v>45</v>
      </c>
    </row>
    <row r="53" spans="1:1" x14ac:dyDescent="0.3">
      <c r="A53" s="21" t="s">
        <v>46</v>
      </c>
    </row>
    <row r="54" spans="1:1" x14ac:dyDescent="0.3">
      <c r="A54" s="21" t="s">
        <v>47</v>
      </c>
    </row>
    <row r="55" spans="1:1" x14ac:dyDescent="0.3">
      <c r="A55" s="21"/>
    </row>
    <row r="56" spans="1:1" x14ac:dyDescent="0.3">
      <c r="A56" s="21"/>
    </row>
    <row r="57" spans="1:1" x14ac:dyDescent="0.3">
      <c r="A57" s="21"/>
    </row>
    <row r="58" spans="1:1" x14ac:dyDescent="0.3">
      <c r="A58" s="21"/>
    </row>
    <row r="59" spans="1:1" x14ac:dyDescent="0.3">
      <c r="A59" s="21"/>
    </row>
    <row r="60" spans="1:1" x14ac:dyDescent="0.3">
      <c r="A60" s="21"/>
    </row>
    <row r="61" spans="1:1" x14ac:dyDescent="0.3">
      <c r="A61" s="21"/>
    </row>
    <row r="62" spans="1:1" x14ac:dyDescent="0.3">
      <c r="A62" s="21" t="s">
        <v>50</v>
      </c>
    </row>
    <row r="63" spans="1:1" x14ac:dyDescent="0.3">
      <c r="A63" s="21" t="s">
        <v>51</v>
      </c>
    </row>
    <row r="64" spans="1:1" x14ac:dyDescent="0.3">
      <c r="A64" s="21" t="s">
        <v>0</v>
      </c>
    </row>
    <row r="65" spans="1:3" x14ac:dyDescent="0.3">
      <c r="A65" s="21" t="s">
        <v>1</v>
      </c>
    </row>
    <row r="66" spans="1:3" x14ac:dyDescent="0.3">
      <c r="A66" s="21" t="s">
        <v>2</v>
      </c>
    </row>
    <row r="67" spans="1:3" x14ac:dyDescent="0.3">
      <c r="A67" s="21" t="s">
        <v>3</v>
      </c>
      <c r="C67" s="21"/>
    </row>
    <row r="68" spans="1:3" x14ac:dyDescent="0.3">
      <c r="A68" s="21" t="s">
        <v>4</v>
      </c>
    </row>
    <row r="70" spans="1:3" x14ac:dyDescent="0.3">
      <c r="A70" s="21" t="s">
        <v>52</v>
      </c>
    </row>
    <row r="72" spans="1:3" x14ac:dyDescent="0.3">
      <c r="A72" s="21" t="s">
        <v>53</v>
      </c>
    </row>
    <row r="73" spans="1:3" x14ac:dyDescent="0.3">
      <c r="A73" s="21"/>
    </row>
    <row r="74" spans="1:3" x14ac:dyDescent="0.3">
      <c r="A74" s="21" t="s">
        <v>54</v>
      </c>
    </row>
    <row r="75" spans="1:3" x14ac:dyDescent="0.3">
      <c r="A75" s="21" t="s">
        <v>60</v>
      </c>
    </row>
    <row r="76" spans="1:3" x14ac:dyDescent="0.3">
      <c r="A76" s="21" t="s">
        <v>62</v>
      </c>
    </row>
    <row r="77" spans="1:3" x14ac:dyDescent="0.3">
      <c r="A77" s="21"/>
    </row>
    <row r="78" spans="1:3" x14ac:dyDescent="0.3">
      <c r="A78" s="21" t="s">
        <v>61</v>
      </c>
    </row>
    <row r="79" spans="1:3" x14ac:dyDescent="0.3">
      <c r="A79" s="21"/>
    </row>
    <row r="80" spans="1:3" x14ac:dyDescent="0.3">
      <c r="A80" s="21"/>
    </row>
    <row r="81" spans="1:1" x14ac:dyDescent="0.3">
      <c r="A81" s="21"/>
    </row>
    <row r="82" spans="1:1" x14ac:dyDescent="0.3">
      <c r="A82" s="21"/>
    </row>
    <row r="83" spans="1:1" x14ac:dyDescent="0.3">
      <c r="A83" s="21"/>
    </row>
    <row r="84" spans="1:1" x14ac:dyDescent="0.3">
      <c r="A84" s="21"/>
    </row>
    <row r="85" spans="1:1" x14ac:dyDescent="0.3">
      <c r="A85" s="21"/>
    </row>
    <row r="86" spans="1:1" x14ac:dyDescent="0.3">
      <c r="A86" s="21"/>
    </row>
    <row r="87" spans="1:1" x14ac:dyDescent="0.3">
      <c r="A87" s="21"/>
    </row>
    <row r="88" spans="1:1" x14ac:dyDescent="0.3">
      <c r="A88" s="21"/>
    </row>
    <row r="89" spans="1:1" x14ac:dyDescent="0.3">
      <c r="A89" s="21" t="s">
        <v>66</v>
      </c>
    </row>
    <row r="90" spans="1:1" x14ac:dyDescent="0.3">
      <c r="A90" s="21"/>
    </row>
    <row r="91" spans="1:1" x14ac:dyDescent="0.3">
      <c r="A91" s="34" t="s">
        <v>83</v>
      </c>
    </row>
    <row r="92" spans="1:1" x14ac:dyDescent="0.3">
      <c r="A92" s="21"/>
    </row>
    <row r="93" spans="1:1" x14ac:dyDescent="0.3">
      <c r="A93" s="21" t="s">
        <v>67</v>
      </c>
    </row>
    <row r="94" spans="1:1" x14ac:dyDescent="0.3">
      <c r="A94" s="21" t="s">
        <v>68</v>
      </c>
    </row>
    <row r="95" spans="1:1" x14ac:dyDescent="0.3">
      <c r="A95" s="21"/>
    </row>
    <row r="96" spans="1:1" x14ac:dyDescent="0.3">
      <c r="A96" s="21" t="s">
        <v>75</v>
      </c>
    </row>
    <row r="97" spans="1:1" x14ac:dyDescent="0.3">
      <c r="A97" s="21"/>
    </row>
    <row r="98" spans="1:1" x14ac:dyDescent="0.3">
      <c r="A98" s="21"/>
    </row>
    <row r="99" spans="1:1" x14ac:dyDescent="0.3">
      <c r="A99" s="21"/>
    </row>
    <row r="100" spans="1:1" x14ac:dyDescent="0.3">
      <c r="A100" s="21"/>
    </row>
    <row r="101" spans="1:1" x14ac:dyDescent="0.3">
      <c r="A101" s="21"/>
    </row>
    <row r="102" spans="1:1" x14ac:dyDescent="0.3">
      <c r="A102" s="21"/>
    </row>
    <row r="103" spans="1:1" x14ac:dyDescent="0.3">
      <c r="A103" s="21"/>
    </row>
    <row r="104" spans="1:1" x14ac:dyDescent="0.3">
      <c r="A104" s="21"/>
    </row>
    <row r="105" spans="1:1" x14ac:dyDescent="0.3">
      <c r="A105" s="21"/>
    </row>
    <row r="106" spans="1:1" x14ac:dyDescent="0.3">
      <c r="A106" s="21"/>
    </row>
    <row r="107" spans="1:1" x14ac:dyDescent="0.3">
      <c r="A107" s="21"/>
    </row>
    <row r="108" spans="1:1" x14ac:dyDescent="0.3">
      <c r="A108" s="21"/>
    </row>
    <row r="109" spans="1:1" x14ac:dyDescent="0.3">
      <c r="A109" s="21" t="s">
        <v>69</v>
      </c>
    </row>
    <row r="110" spans="1:1" x14ac:dyDescent="0.3">
      <c r="A110" s="21" t="s">
        <v>70</v>
      </c>
    </row>
    <row r="111" spans="1:1" x14ac:dyDescent="0.3">
      <c r="A111" s="21" t="s">
        <v>74</v>
      </c>
    </row>
    <row r="112" spans="1:1" x14ac:dyDescent="0.3">
      <c r="A112" s="21"/>
    </row>
    <row r="113" spans="1:1" x14ac:dyDescent="0.3">
      <c r="A113" s="21" t="s">
        <v>71</v>
      </c>
    </row>
    <row r="114" spans="1:1" x14ac:dyDescent="0.3">
      <c r="A114" s="21" t="s">
        <v>72</v>
      </c>
    </row>
    <row r="115" spans="1:1" x14ac:dyDescent="0.3">
      <c r="A115" s="21" t="s">
        <v>73</v>
      </c>
    </row>
    <row r="116" spans="1:1" x14ac:dyDescent="0.3">
      <c r="A116" s="21"/>
    </row>
    <row r="117" spans="1:1" x14ac:dyDescent="0.3">
      <c r="A117" s="21"/>
    </row>
    <row r="118" spans="1:1" x14ac:dyDescent="0.3">
      <c r="A118" s="21"/>
    </row>
    <row r="119" spans="1:1" x14ac:dyDescent="0.3">
      <c r="A119" s="21"/>
    </row>
    <row r="120" spans="1:1" x14ac:dyDescent="0.3">
      <c r="A120" s="21"/>
    </row>
    <row r="121" spans="1:1" x14ac:dyDescent="0.3">
      <c r="A121" s="21"/>
    </row>
    <row r="122" spans="1:1" x14ac:dyDescent="0.3">
      <c r="A122" s="21"/>
    </row>
    <row r="123" spans="1:1" x14ac:dyDescent="0.3">
      <c r="A123" s="21"/>
    </row>
    <row r="124" spans="1:1" x14ac:dyDescent="0.3">
      <c r="A124" s="21"/>
    </row>
    <row r="125" spans="1:1" x14ac:dyDescent="0.3">
      <c r="A125" s="21"/>
    </row>
    <row r="126" spans="1:1" x14ac:dyDescent="0.3">
      <c r="A126" s="21"/>
    </row>
    <row r="127" spans="1:1" x14ac:dyDescent="0.3">
      <c r="A127" s="21"/>
    </row>
    <row r="128" spans="1:1" x14ac:dyDescent="0.3">
      <c r="A128" s="21"/>
    </row>
    <row r="129" spans="2:4" s="21" customFormat="1" x14ac:dyDescent="0.3">
      <c r="B129" s="22"/>
      <c r="C129" s="22"/>
      <c r="D129" s="22"/>
    </row>
    <row r="130" spans="2:4" s="21" customFormat="1" x14ac:dyDescent="0.3">
      <c r="B130" s="22"/>
      <c r="C130" s="22"/>
      <c r="D130" s="22"/>
    </row>
    <row r="131" spans="2:4" s="21" customFormat="1" x14ac:dyDescent="0.3">
      <c r="B131" s="22"/>
      <c r="C131" s="22"/>
      <c r="D131" s="22"/>
    </row>
  </sheetData>
  <sheetProtection algorithmName="SHA-512" hashValue="6Z90kNx8Z80sZarHyCMjQY1vc1MxlN1/9XHfFkAiF2oT2ZkP4G8XxwWAU5BvOIQEmD/XdjfMCGvbdslYXrBpdA==" saltValue="bgfxGj5dyUIsEu4NnhdVVQ==" spinCount="100000" sheet="1" objects="1" scenarios="1"/>
  <hyperlinks>
    <hyperlink ref="A9" location="'Tuntimerkintöjen yhteenveto'!A1" display="Tuntimerkintöjen yhteenveto" xr:uid="{95873694-EF72-4246-B07D-181CA968771C}"/>
    <hyperlink ref="A11" location="'Tuntirajat - vuosiluokat'!A1" display="Tuntirajat - vuosiluokat" xr:uid="{3115FAE0-A021-4A7F-850D-50F80F66DC08}"/>
    <hyperlink ref="A14" location="'Tuntirajat - luokat'!A1" display="Tuntirajat - luokat" xr:uid="{601BD21F-DE4D-4240-8A24-777F08E31FCA}"/>
    <hyperlink ref="A17" location="'Prosenttirajat - vuosiluokat'!A1" display="Prosenttirajat - vuosiluokat" xr:uid="{95289D06-23C1-4BD8-B807-64AFF9BD62D6}"/>
    <hyperlink ref="A20" location="'Prosenttirajat - luokat'!A1" display="Prosenttirajat - luokat" xr:uid="{0CFE9E1C-4CB0-40FA-A5A2-7EFD1EAD2A7D}"/>
    <hyperlink ref="A23" location="Luokitukset!A1" display="Luokitukset" xr:uid="{A7C56C7E-84A1-4833-9C59-8014F538583E}"/>
    <hyperlink ref="B9" location="ALOITUS!A26" display="Primuksen tuntimerkintöjen yhteenveto -tuloste (pikaohje linkistä)" xr:uid="{99E7EA07-628C-42EC-B06E-D14D25B73F91}"/>
    <hyperlink ref="C12" location="ALOITUS!A91" display="Kaikki kaaviomuotoilut käytettävissä (esim. valitse tiedot, kaaviolaji, visuaalinen ilme), pikaohje linkistä" xr:uid="{299CD41E-6D71-402A-A3C0-88FBF218F182}"/>
    <hyperlink ref="A4" r:id="rId1" xr:uid="{6A8FCB08-0619-4FD2-AD26-AC5801C1047B}"/>
    <hyperlink ref="A5" r:id="rId2" xr:uid="{CDA1E8BF-19F3-4B90-B437-6B61E56C89B6}"/>
    <hyperlink ref="C4" r:id="rId3" xr:uid="{A100C98D-18D6-4B2F-BBEA-5C6302CA0B30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5AB2B-0E09-4E77-8AC3-8A57588D0F02}">
  <sheetPr>
    <tabColor theme="3" tint="0.499984740745262"/>
  </sheetPr>
  <dimension ref="A1:J666"/>
  <sheetViews>
    <sheetView zoomScaleNormal="100" workbookViewId="0">
      <pane ySplit="4" topLeftCell="A5" activePane="bottomLeft" state="frozen"/>
      <selection activeCell="G17" sqref="G17"/>
      <selection pane="bottomLeft" activeCell="F18" sqref="F18"/>
    </sheetView>
  </sheetViews>
  <sheetFormatPr defaultColWidth="8.77734375" defaultRowHeight="14.4" x14ac:dyDescent="0.3"/>
  <cols>
    <col min="1" max="1" width="15.77734375" style="68" customWidth="1"/>
    <col min="2" max="2" width="16.44140625" style="74" customWidth="1"/>
    <col min="3" max="3" width="12" style="60" bestFit="1" customWidth="1"/>
    <col min="4" max="7" width="8.77734375" style="60"/>
    <col min="8" max="8" width="8.77734375" style="59"/>
    <col min="9" max="9" width="8.77734375" style="60"/>
    <col min="10" max="10" width="8.77734375" style="61"/>
    <col min="11" max="11" width="8.77734375" style="60"/>
    <col min="12" max="12" width="4.21875" style="60" customWidth="1"/>
    <col min="13" max="16384" width="8.77734375" style="60"/>
  </cols>
  <sheetData>
    <row r="1" spans="1:10" ht="23.1" customHeight="1" x14ac:dyDescent="0.3">
      <c r="A1" s="55"/>
      <c r="B1" s="73"/>
      <c r="C1" s="57"/>
      <c r="D1" s="57"/>
      <c r="E1" s="58"/>
      <c r="F1" s="57"/>
      <c r="G1" s="57"/>
    </row>
    <row r="2" spans="1:10" s="62" customFormat="1" x14ac:dyDescent="0.3">
      <c r="B2" s="74"/>
      <c r="H2" s="56"/>
      <c r="J2" s="63"/>
    </row>
    <row r="3" spans="1:10" s="62" customFormat="1" x14ac:dyDescent="0.3">
      <c r="B3" s="74"/>
      <c r="H3" s="56"/>
      <c r="J3" s="63"/>
    </row>
    <row r="4" spans="1:10" s="65" customFormat="1" ht="94.5" customHeight="1" x14ac:dyDescent="0.3">
      <c r="A4" s="64"/>
      <c r="B4" s="74"/>
      <c r="H4" s="66"/>
      <c r="J4" s="67"/>
    </row>
    <row r="5" spans="1:10" x14ac:dyDescent="0.3">
      <c r="C5" s="69"/>
      <c r="D5" s="69"/>
      <c r="E5" s="69"/>
      <c r="F5" s="69"/>
      <c r="G5" s="69"/>
      <c r="H5" s="70"/>
      <c r="I5" s="69"/>
    </row>
    <row r="6" spans="1:10" x14ac:dyDescent="0.3">
      <c r="C6" s="69"/>
      <c r="D6" s="69"/>
      <c r="E6" s="69"/>
      <c r="F6" s="69"/>
      <c r="G6" s="69"/>
      <c r="H6" s="70"/>
      <c r="I6" s="69"/>
    </row>
    <row r="7" spans="1:10" x14ac:dyDescent="0.3">
      <c r="C7" s="69"/>
      <c r="D7" s="69"/>
      <c r="E7" s="69"/>
      <c r="F7" s="69"/>
      <c r="G7" s="69"/>
      <c r="H7" s="70"/>
      <c r="I7" s="69"/>
    </row>
    <row r="8" spans="1:10" x14ac:dyDescent="0.3">
      <c r="C8" s="69"/>
      <c r="D8" s="69"/>
      <c r="E8" s="69"/>
      <c r="F8" s="69"/>
      <c r="G8" s="69"/>
      <c r="H8" s="70"/>
      <c r="I8" s="69"/>
    </row>
    <row r="9" spans="1:10" x14ac:dyDescent="0.3">
      <c r="C9" s="69"/>
      <c r="D9" s="69"/>
      <c r="E9" s="69"/>
      <c r="F9" s="69"/>
      <c r="G9" s="69"/>
      <c r="H9" s="70"/>
      <c r="I9" s="69"/>
    </row>
    <row r="10" spans="1:10" x14ac:dyDescent="0.3">
      <c r="C10" s="69"/>
      <c r="D10" s="69"/>
      <c r="E10" s="69"/>
      <c r="F10" s="69"/>
      <c r="G10" s="69"/>
      <c r="H10" s="70"/>
      <c r="I10" s="69"/>
    </row>
    <row r="11" spans="1:10" x14ac:dyDescent="0.3">
      <c r="C11" s="69"/>
      <c r="D11" s="69"/>
      <c r="E11" s="69"/>
      <c r="F11" s="69"/>
      <c r="G11" s="69"/>
      <c r="H11" s="70"/>
      <c r="I11" s="69"/>
    </row>
    <row r="12" spans="1:10" x14ac:dyDescent="0.3">
      <c r="C12" s="69"/>
      <c r="D12" s="69"/>
      <c r="E12" s="69"/>
      <c r="F12" s="69"/>
      <c r="G12" s="69"/>
      <c r="H12" s="70"/>
      <c r="I12" s="69"/>
    </row>
    <row r="13" spans="1:10" x14ac:dyDescent="0.3">
      <c r="C13" s="69"/>
      <c r="D13" s="69"/>
      <c r="E13" s="69"/>
      <c r="F13" s="69"/>
      <c r="G13" s="69"/>
      <c r="H13" s="70"/>
      <c r="I13" s="69"/>
    </row>
    <row r="14" spans="1:10" x14ac:dyDescent="0.3">
      <c r="C14" s="69"/>
      <c r="D14" s="69"/>
      <c r="E14" s="69"/>
      <c r="F14" s="69"/>
      <c r="G14" s="69"/>
      <c r="H14" s="70"/>
      <c r="I14" s="69"/>
    </row>
    <row r="15" spans="1:10" x14ac:dyDescent="0.3">
      <c r="C15" s="69"/>
      <c r="D15" s="69"/>
      <c r="E15" s="69"/>
      <c r="F15" s="69"/>
      <c r="G15" s="69"/>
      <c r="H15" s="70"/>
      <c r="I15" s="69"/>
    </row>
    <row r="16" spans="1:10" x14ac:dyDescent="0.3">
      <c r="C16" s="69"/>
      <c r="D16" s="69"/>
      <c r="E16" s="69"/>
      <c r="F16" s="69"/>
      <c r="G16" s="69"/>
      <c r="H16" s="70"/>
      <c r="I16" s="69"/>
    </row>
    <row r="17" spans="3:9" x14ac:dyDescent="0.3">
      <c r="C17" s="69"/>
      <c r="D17" s="69"/>
      <c r="E17" s="69"/>
      <c r="F17" s="69"/>
      <c r="G17" s="69"/>
      <c r="H17" s="70"/>
      <c r="I17" s="69"/>
    </row>
    <row r="18" spans="3:9" x14ac:dyDescent="0.3">
      <c r="C18" s="69"/>
      <c r="D18" s="69"/>
      <c r="E18" s="69"/>
      <c r="F18" s="69"/>
      <c r="G18" s="69"/>
      <c r="H18" s="70"/>
      <c r="I18" s="69"/>
    </row>
    <row r="19" spans="3:9" x14ac:dyDescent="0.3">
      <c r="C19" s="69"/>
      <c r="D19" s="69"/>
      <c r="E19" s="69"/>
      <c r="F19" s="69"/>
      <c r="G19" s="69"/>
      <c r="H19" s="70"/>
      <c r="I19" s="69"/>
    </row>
    <row r="20" spans="3:9" x14ac:dyDescent="0.3">
      <c r="C20" s="69"/>
      <c r="D20" s="69"/>
      <c r="E20" s="69"/>
      <c r="F20" s="69"/>
      <c r="G20" s="69"/>
      <c r="H20" s="70"/>
      <c r="I20" s="69"/>
    </row>
    <row r="21" spans="3:9" x14ac:dyDescent="0.3">
      <c r="C21" s="69"/>
      <c r="D21" s="69"/>
      <c r="E21" s="69"/>
      <c r="F21" s="69"/>
      <c r="G21" s="69"/>
      <c r="H21" s="70"/>
      <c r="I21" s="69"/>
    </row>
    <row r="22" spans="3:9" x14ac:dyDescent="0.3">
      <c r="C22" s="69"/>
      <c r="D22" s="69"/>
      <c r="E22" s="69"/>
      <c r="F22" s="69"/>
      <c r="G22" s="69"/>
      <c r="H22" s="70"/>
      <c r="I22" s="69"/>
    </row>
    <row r="23" spans="3:9" x14ac:dyDescent="0.3">
      <c r="C23" s="69"/>
      <c r="D23" s="69"/>
      <c r="E23" s="69"/>
      <c r="F23" s="69"/>
      <c r="G23" s="69"/>
      <c r="H23" s="70"/>
      <c r="I23" s="69"/>
    </row>
    <row r="24" spans="3:9" x14ac:dyDescent="0.3">
      <c r="C24" s="69"/>
      <c r="D24" s="69"/>
      <c r="E24" s="69"/>
      <c r="F24" s="69"/>
      <c r="G24" s="69"/>
      <c r="H24" s="70"/>
      <c r="I24" s="69"/>
    </row>
    <row r="25" spans="3:9" x14ac:dyDescent="0.3">
      <c r="C25" s="69"/>
      <c r="D25" s="69"/>
      <c r="E25" s="69"/>
      <c r="F25" s="69"/>
      <c r="G25" s="69"/>
      <c r="H25" s="70"/>
      <c r="I25" s="69"/>
    </row>
    <row r="26" spans="3:9" x14ac:dyDescent="0.3">
      <c r="C26" s="69"/>
      <c r="D26" s="69"/>
      <c r="E26" s="69"/>
      <c r="F26" s="69"/>
      <c r="G26" s="69"/>
      <c r="H26" s="70"/>
      <c r="I26" s="69"/>
    </row>
    <row r="27" spans="3:9" x14ac:dyDescent="0.3">
      <c r="C27" s="69"/>
      <c r="D27" s="69"/>
      <c r="E27" s="69"/>
      <c r="F27" s="69"/>
      <c r="G27" s="69"/>
      <c r="H27" s="70"/>
      <c r="I27" s="69"/>
    </row>
    <row r="28" spans="3:9" x14ac:dyDescent="0.3">
      <c r="C28" s="69"/>
      <c r="D28" s="69"/>
      <c r="E28" s="69"/>
      <c r="F28" s="69"/>
      <c r="G28" s="69"/>
      <c r="H28" s="70"/>
      <c r="I28" s="69"/>
    </row>
    <row r="29" spans="3:9" x14ac:dyDescent="0.3">
      <c r="C29" s="69"/>
      <c r="D29" s="69"/>
      <c r="E29" s="69"/>
      <c r="F29" s="69"/>
      <c r="G29" s="69"/>
      <c r="H29" s="70"/>
      <c r="I29" s="69"/>
    </row>
    <row r="30" spans="3:9" x14ac:dyDescent="0.3">
      <c r="C30" s="69"/>
      <c r="D30" s="69"/>
      <c r="E30" s="69"/>
      <c r="F30" s="69"/>
      <c r="G30" s="69"/>
      <c r="H30" s="70"/>
      <c r="I30" s="69"/>
    </row>
    <row r="31" spans="3:9" x14ac:dyDescent="0.3">
      <c r="C31" s="69"/>
      <c r="D31" s="69"/>
      <c r="E31" s="69"/>
      <c r="F31" s="69"/>
      <c r="G31" s="69"/>
      <c r="H31" s="70"/>
      <c r="I31" s="69"/>
    </row>
    <row r="32" spans="3:9" x14ac:dyDescent="0.3">
      <c r="C32" s="69"/>
      <c r="D32" s="69"/>
      <c r="E32" s="69"/>
      <c r="F32" s="69"/>
      <c r="G32" s="69"/>
      <c r="H32" s="70"/>
      <c r="I32" s="69"/>
    </row>
    <row r="33" spans="3:9" x14ac:dyDescent="0.3">
      <c r="C33" s="69"/>
      <c r="D33" s="69"/>
      <c r="E33" s="69"/>
      <c r="F33" s="69"/>
      <c r="G33" s="69"/>
      <c r="H33" s="70"/>
      <c r="I33" s="69"/>
    </row>
    <row r="34" spans="3:9" x14ac:dyDescent="0.3">
      <c r="C34" s="69"/>
      <c r="D34" s="69"/>
      <c r="E34" s="69"/>
      <c r="F34" s="69"/>
      <c r="G34" s="69"/>
      <c r="H34" s="70"/>
      <c r="I34" s="69"/>
    </row>
    <row r="35" spans="3:9" x14ac:dyDescent="0.3">
      <c r="C35" s="69"/>
      <c r="D35" s="69"/>
      <c r="E35" s="69"/>
      <c r="F35" s="69"/>
      <c r="G35" s="69"/>
      <c r="H35" s="70"/>
      <c r="I35" s="69"/>
    </row>
    <row r="36" spans="3:9" x14ac:dyDescent="0.3">
      <c r="C36" s="69"/>
      <c r="D36" s="69"/>
      <c r="E36" s="69"/>
      <c r="F36" s="69"/>
      <c r="G36" s="69"/>
      <c r="H36" s="70"/>
      <c r="I36" s="69"/>
    </row>
    <row r="37" spans="3:9" x14ac:dyDescent="0.3">
      <c r="C37" s="69"/>
      <c r="D37" s="69"/>
      <c r="E37" s="69"/>
      <c r="F37" s="69"/>
      <c r="G37" s="69"/>
      <c r="H37" s="70"/>
      <c r="I37" s="69"/>
    </row>
    <row r="38" spans="3:9" x14ac:dyDescent="0.3">
      <c r="C38" s="69"/>
      <c r="D38" s="69"/>
      <c r="E38" s="69"/>
      <c r="F38" s="69"/>
      <c r="G38" s="69"/>
      <c r="H38" s="70"/>
      <c r="I38" s="69"/>
    </row>
    <row r="39" spans="3:9" x14ac:dyDescent="0.3">
      <c r="C39" s="69"/>
      <c r="D39" s="69"/>
      <c r="E39" s="69"/>
      <c r="F39" s="69"/>
      <c r="G39" s="69"/>
      <c r="H39" s="70"/>
      <c r="I39" s="69"/>
    </row>
    <row r="40" spans="3:9" x14ac:dyDescent="0.3">
      <c r="C40" s="69"/>
      <c r="D40" s="69"/>
      <c r="E40" s="69"/>
      <c r="F40" s="69"/>
      <c r="G40" s="69"/>
      <c r="H40" s="70"/>
      <c r="I40" s="69"/>
    </row>
    <row r="41" spans="3:9" x14ac:dyDescent="0.3">
      <c r="C41" s="69"/>
      <c r="D41" s="69"/>
      <c r="E41" s="69"/>
      <c r="F41" s="69"/>
      <c r="G41" s="69"/>
      <c r="H41" s="70"/>
      <c r="I41" s="69"/>
    </row>
    <row r="42" spans="3:9" x14ac:dyDescent="0.3">
      <c r="C42" s="69"/>
      <c r="D42" s="69"/>
      <c r="E42" s="69"/>
      <c r="F42" s="69"/>
      <c r="G42" s="69"/>
      <c r="H42" s="70"/>
      <c r="I42" s="69"/>
    </row>
    <row r="43" spans="3:9" x14ac:dyDescent="0.3">
      <c r="C43" s="69"/>
      <c r="D43" s="69"/>
      <c r="E43" s="69"/>
      <c r="F43" s="69"/>
      <c r="G43" s="69"/>
      <c r="H43" s="70"/>
      <c r="I43" s="69"/>
    </row>
    <row r="44" spans="3:9" x14ac:dyDescent="0.3">
      <c r="C44" s="69"/>
      <c r="D44" s="69"/>
      <c r="E44" s="69"/>
      <c r="F44" s="69"/>
      <c r="G44" s="69"/>
      <c r="H44" s="70"/>
      <c r="I44" s="69"/>
    </row>
    <row r="45" spans="3:9" x14ac:dyDescent="0.3">
      <c r="C45" s="69"/>
      <c r="D45" s="69"/>
      <c r="E45" s="69"/>
      <c r="F45" s="69"/>
      <c r="G45" s="69"/>
      <c r="H45" s="70"/>
      <c r="I45" s="69"/>
    </row>
    <row r="46" spans="3:9" x14ac:dyDescent="0.3">
      <c r="C46" s="69"/>
      <c r="D46" s="69"/>
      <c r="E46" s="69"/>
      <c r="F46" s="69"/>
      <c r="G46" s="69"/>
      <c r="H46" s="70"/>
      <c r="I46" s="69"/>
    </row>
    <row r="47" spans="3:9" x14ac:dyDescent="0.3">
      <c r="C47" s="69"/>
      <c r="D47" s="69"/>
      <c r="E47" s="69"/>
      <c r="F47" s="69"/>
      <c r="G47" s="69"/>
      <c r="H47" s="70"/>
      <c r="I47" s="69"/>
    </row>
    <row r="48" spans="3:9" x14ac:dyDescent="0.3">
      <c r="C48" s="69"/>
      <c r="D48" s="69"/>
      <c r="E48" s="69"/>
      <c r="F48" s="69"/>
      <c r="G48" s="69"/>
      <c r="H48" s="70"/>
      <c r="I48" s="69"/>
    </row>
    <row r="49" spans="3:9" x14ac:dyDescent="0.3">
      <c r="C49" s="69"/>
      <c r="D49" s="69"/>
      <c r="E49" s="69"/>
      <c r="F49" s="69"/>
      <c r="G49" s="69"/>
      <c r="H49" s="70"/>
      <c r="I49" s="69"/>
    </row>
    <row r="50" spans="3:9" x14ac:dyDescent="0.3">
      <c r="C50" s="69"/>
      <c r="D50" s="69"/>
      <c r="E50" s="69"/>
      <c r="F50" s="69"/>
      <c r="G50" s="69"/>
      <c r="H50" s="70"/>
      <c r="I50" s="69"/>
    </row>
    <row r="51" spans="3:9" x14ac:dyDescent="0.3">
      <c r="C51" s="69"/>
      <c r="D51" s="69"/>
      <c r="E51" s="69"/>
      <c r="F51" s="69"/>
      <c r="G51" s="69"/>
      <c r="H51" s="70"/>
      <c r="I51" s="69"/>
    </row>
    <row r="52" spans="3:9" x14ac:dyDescent="0.3">
      <c r="C52" s="69"/>
      <c r="D52" s="69"/>
      <c r="E52" s="69"/>
      <c r="F52" s="69"/>
      <c r="G52" s="69"/>
      <c r="H52" s="70"/>
      <c r="I52" s="69"/>
    </row>
    <row r="53" spans="3:9" x14ac:dyDescent="0.3">
      <c r="C53" s="69"/>
      <c r="D53" s="69"/>
      <c r="E53" s="69"/>
      <c r="F53" s="69"/>
      <c r="G53" s="69"/>
      <c r="H53" s="70"/>
      <c r="I53" s="69"/>
    </row>
    <row r="54" spans="3:9" x14ac:dyDescent="0.3">
      <c r="C54" s="69"/>
      <c r="D54" s="69"/>
      <c r="E54" s="69"/>
      <c r="F54" s="69"/>
      <c r="G54" s="69"/>
      <c r="H54" s="70"/>
      <c r="I54" s="69"/>
    </row>
    <row r="55" spans="3:9" x14ac:dyDescent="0.3">
      <c r="C55" s="69"/>
      <c r="D55" s="69"/>
      <c r="E55" s="69"/>
      <c r="F55" s="69"/>
      <c r="G55" s="69"/>
      <c r="H55" s="70"/>
      <c r="I55" s="69"/>
    </row>
    <row r="56" spans="3:9" x14ac:dyDescent="0.3">
      <c r="C56" s="69"/>
      <c r="D56" s="69"/>
      <c r="E56" s="69"/>
      <c r="F56" s="69"/>
      <c r="G56" s="69"/>
      <c r="H56" s="70"/>
      <c r="I56" s="69"/>
    </row>
    <row r="57" spans="3:9" x14ac:dyDescent="0.3">
      <c r="C57" s="69"/>
      <c r="D57" s="69"/>
      <c r="E57" s="69"/>
      <c r="F57" s="69"/>
      <c r="G57" s="69"/>
      <c r="H57" s="70"/>
      <c r="I57" s="69"/>
    </row>
    <row r="58" spans="3:9" x14ac:dyDescent="0.3">
      <c r="C58" s="69"/>
      <c r="D58" s="69"/>
      <c r="E58" s="69"/>
      <c r="F58" s="69"/>
      <c r="G58" s="69"/>
      <c r="H58" s="70"/>
      <c r="I58" s="69"/>
    </row>
    <row r="59" spans="3:9" x14ac:dyDescent="0.3">
      <c r="C59" s="69"/>
      <c r="D59" s="69"/>
      <c r="E59" s="69"/>
      <c r="F59" s="69"/>
      <c r="G59" s="69"/>
      <c r="H59" s="70"/>
      <c r="I59" s="69"/>
    </row>
    <row r="60" spans="3:9" x14ac:dyDescent="0.3">
      <c r="C60" s="69"/>
      <c r="D60" s="69"/>
      <c r="E60" s="69"/>
      <c r="F60" s="69"/>
      <c r="G60" s="69"/>
      <c r="H60" s="70"/>
      <c r="I60" s="69"/>
    </row>
    <row r="61" spans="3:9" x14ac:dyDescent="0.3">
      <c r="C61" s="69"/>
      <c r="D61" s="69"/>
      <c r="E61" s="69"/>
      <c r="F61" s="69"/>
      <c r="G61" s="69"/>
      <c r="H61" s="70"/>
      <c r="I61" s="69"/>
    </row>
    <row r="62" spans="3:9" x14ac:dyDescent="0.3">
      <c r="C62" s="69"/>
      <c r="D62" s="69"/>
      <c r="E62" s="69"/>
      <c r="F62" s="69"/>
      <c r="G62" s="69"/>
      <c r="H62" s="70"/>
      <c r="I62" s="69"/>
    </row>
    <row r="63" spans="3:9" x14ac:dyDescent="0.3">
      <c r="C63" s="69"/>
      <c r="D63" s="69"/>
      <c r="E63" s="69"/>
      <c r="F63" s="69"/>
      <c r="G63" s="69"/>
      <c r="H63" s="70"/>
      <c r="I63" s="69"/>
    </row>
    <row r="64" spans="3:9" x14ac:dyDescent="0.3">
      <c r="C64" s="69"/>
      <c r="D64" s="69"/>
      <c r="E64" s="69"/>
      <c r="F64" s="69"/>
      <c r="G64" s="69"/>
      <c r="H64" s="70"/>
      <c r="I64" s="69"/>
    </row>
    <row r="65" spans="3:9" x14ac:dyDescent="0.3">
      <c r="C65" s="69"/>
      <c r="D65" s="69"/>
      <c r="E65" s="69"/>
      <c r="F65" s="69"/>
      <c r="G65" s="69"/>
      <c r="H65" s="70"/>
      <c r="I65" s="69"/>
    </row>
    <row r="66" spans="3:9" x14ac:dyDescent="0.3">
      <c r="C66" s="69"/>
      <c r="D66" s="69"/>
      <c r="E66" s="69"/>
      <c r="F66" s="69"/>
      <c r="G66" s="69"/>
      <c r="H66" s="70"/>
      <c r="I66" s="69"/>
    </row>
    <row r="67" spans="3:9" x14ac:dyDescent="0.3">
      <c r="C67" s="69"/>
      <c r="D67" s="69"/>
      <c r="E67" s="69"/>
      <c r="F67" s="69"/>
      <c r="G67" s="69"/>
      <c r="H67" s="70"/>
      <c r="I67" s="69"/>
    </row>
    <row r="68" spans="3:9" x14ac:dyDescent="0.3">
      <c r="C68" s="69"/>
      <c r="D68" s="69"/>
      <c r="E68" s="69"/>
      <c r="F68" s="69"/>
      <c r="G68" s="69"/>
      <c r="H68" s="70"/>
      <c r="I68" s="69"/>
    </row>
    <row r="69" spans="3:9" x14ac:dyDescent="0.3">
      <c r="C69" s="69"/>
      <c r="D69" s="69"/>
      <c r="E69" s="69"/>
      <c r="F69" s="69"/>
      <c r="G69" s="69"/>
      <c r="H69" s="70"/>
      <c r="I69" s="69"/>
    </row>
    <row r="70" spans="3:9" x14ac:dyDescent="0.3">
      <c r="C70" s="69"/>
      <c r="D70" s="69"/>
      <c r="E70" s="69"/>
      <c r="F70" s="69"/>
      <c r="G70" s="69"/>
      <c r="H70" s="70"/>
      <c r="I70" s="69"/>
    </row>
    <row r="71" spans="3:9" x14ac:dyDescent="0.3">
      <c r="C71" s="69"/>
      <c r="D71" s="69"/>
      <c r="E71" s="69"/>
      <c r="F71" s="69"/>
      <c r="G71" s="69"/>
      <c r="H71" s="70"/>
      <c r="I71" s="69"/>
    </row>
    <row r="72" spans="3:9" x14ac:dyDescent="0.3">
      <c r="C72" s="69"/>
      <c r="D72" s="69"/>
      <c r="E72" s="69"/>
      <c r="F72" s="69"/>
      <c r="G72" s="69"/>
      <c r="H72" s="70"/>
      <c r="I72" s="69"/>
    </row>
    <row r="73" spans="3:9" x14ac:dyDescent="0.3">
      <c r="C73" s="69"/>
      <c r="D73" s="69"/>
      <c r="E73" s="69"/>
      <c r="F73" s="69"/>
      <c r="G73" s="69"/>
      <c r="H73" s="70"/>
      <c r="I73" s="69"/>
    </row>
    <row r="74" spans="3:9" x14ac:dyDescent="0.3">
      <c r="C74" s="69"/>
      <c r="D74" s="69"/>
      <c r="E74" s="69"/>
      <c r="F74" s="69"/>
      <c r="G74" s="69"/>
      <c r="H74" s="70"/>
      <c r="I74" s="69"/>
    </row>
    <row r="75" spans="3:9" x14ac:dyDescent="0.3">
      <c r="C75" s="69"/>
      <c r="D75" s="69"/>
      <c r="E75" s="69"/>
      <c r="F75" s="69"/>
      <c r="G75" s="69"/>
      <c r="H75" s="70"/>
      <c r="I75" s="69"/>
    </row>
    <row r="76" spans="3:9" x14ac:dyDescent="0.3">
      <c r="C76" s="69"/>
      <c r="D76" s="69"/>
      <c r="E76" s="69"/>
      <c r="F76" s="69"/>
      <c r="G76" s="69"/>
      <c r="H76" s="70"/>
      <c r="I76" s="69"/>
    </row>
    <row r="77" spans="3:9" x14ac:dyDescent="0.3">
      <c r="C77" s="69"/>
      <c r="D77" s="69"/>
      <c r="E77" s="69"/>
      <c r="F77" s="69"/>
      <c r="G77" s="69"/>
      <c r="H77" s="70"/>
      <c r="I77" s="69"/>
    </row>
    <row r="78" spans="3:9" x14ac:dyDescent="0.3">
      <c r="C78" s="69"/>
      <c r="D78" s="69"/>
      <c r="E78" s="69"/>
      <c r="F78" s="69"/>
      <c r="G78" s="69"/>
      <c r="H78" s="70"/>
      <c r="I78" s="69"/>
    </row>
    <row r="79" spans="3:9" x14ac:dyDescent="0.3">
      <c r="C79" s="69"/>
      <c r="D79" s="69"/>
      <c r="E79" s="69"/>
      <c r="F79" s="69"/>
      <c r="G79" s="69"/>
      <c r="H79" s="70"/>
      <c r="I79" s="69"/>
    </row>
    <row r="80" spans="3:9" x14ac:dyDescent="0.3">
      <c r="C80" s="69"/>
      <c r="D80" s="69"/>
      <c r="E80" s="69"/>
      <c r="F80" s="69"/>
      <c r="G80" s="69"/>
      <c r="H80" s="70"/>
      <c r="I80" s="69"/>
    </row>
    <row r="81" spans="3:9" x14ac:dyDescent="0.3">
      <c r="C81" s="69"/>
      <c r="D81" s="69"/>
      <c r="E81" s="69"/>
      <c r="F81" s="69"/>
      <c r="G81" s="69"/>
      <c r="H81" s="70"/>
      <c r="I81" s="69"/>
    </row>
    <row r="82" spans="3:9" x14ac:dyDescent="0.3">
      <c r="C82" s="69"/>
      <c r="D82" s="69"/>
      <c r="E82" s="69"/>
      <c r="F82" s="69"/>
      <c r="G82" s="69"/>
      <c r="H82" s="70"/>
      <c r="I82" s="69"/>
    </row>
    <row r="83" spans="3:9" x14ac:dyDescent="0.3">
      <c r="C83" s="69"/>
      <c r="D83" s="69"/>
      <c r="E83" s="69"/>
      <c r="F83" s="69"/>
      <c r="G83" s="69"/>
      <c r="H83" s="70"/>
      <c r="I83" s="69"/>
    </row>
    <row r="84" spans="3:9" x14ac:dyDescent="0.3">
      <c r="C84" s="69"/>
      <c r="D84" s="69"/>
      <c r="E84" s="69"/>
      <c r="F84" s="69"/>
      <c r="G84" s="69"/>
      <c r="H84" s="70"/>
      <c r="I84" s="69"/>
    </row>
    <row r="85" spans="3:9" x14ac:dyDescent="0.3">
      <c r="C85" s="69"/>
      <c r="D85" s="69"/>
      <c r="E85" s="69"/>
      <c r="F85" s="69"/>
      <c r="G85" s="69"/>
      <c r="H85" s="70"/>
      <c r="I85" s="69"/>
    </row>
    <row r="86" spans="3:9" x14ac:dyDescent="0.3">
      <c r="C86" s="69"/>
      <c r="D86" s="69"/>
      <c r="E86" s="69"/>
      <c r="F86" s="69"/>
      <c r="G86" s="69"/>
      <c r="H86" s="70"/>
      <c r="I86" s="69"/>
    </row>
    <row r="87" spans="3:9" x14ac:dyDescent="0.3">
      <c r="C87" s="69"/>
      <c r="D87" s="69"/>
      <c r="E87" s="69"/>
      <c r="F87" s="69"/>
      <c r="G87" s="69"/>
      <c r="H87" s="70"/>
      <c r="I87" s="69"/>
    </row>
    <row r="88" spans="3:9" x14ac:dyDescent="0.3">
      <c r="C88" s="69"/>
      <c r="D88" s="69"/>
      <c r="E88" s="69"/>
      <c r="F88" s="69"/>
      <c r="G88" s="69"/>
      <c r="H88" s="70"/>
      <c r="I88" s="69"/>
    </row>
    <row r="89" spans="3:9" x14ac:dyDescent="0.3">
      <c r="C89" s="69"/>
      <c r="D89" s="69"/>
      <c r="E89" s="69"/>
      <c r="F89" s="69"/>
      <c r="G89" s="69"/>
      <c r="H89" s="70"/>
      <c r="I89" s="69"/>
    </row>
    <row r="90" spans="3:9" x14ac:dyDescent="0.3">
      <c r="C90" s="69"/>
      <c r="D90" s="69"/>
      <c r="E90" s="69"/>
      <c r="F90" s="69"/>
      <c r="G90" s="69"/>
      <c r="H90" s="70"/>
      <c r="I90" s="69"/>
    </row>
    <row r="91" spans="3:9" x14ac:dyDescent="0.3">
      <c r="C91" s="69"/>
      <c r="D91" s="69"/>
      <c r="E91" s="69"/>
      <c r="F91" s="69"/>
      <c r="G91" s="69"/>
      <c r="H91" s="70"/>
      <c r="I91" s="69"/>
    </row>
    <row r="92" spans="3:9" x14ac:dyDescent="0.3">
      <c r="C92" s="69"/>
      <c r="D92" s="69"/>
      <c r="E92" s="69"/>
      <c r="F92" s="69"/>
      <c r="G92" s="69"/>
      <c r="H92" s="70"/>
      <c r="I92" s="69"/>
    </row>
    <row r="93" spans="3:9" x14ac:dyDescent="0.3">
      <c r="C93" s="69"/>
      <c r="D93" s="69"/>
      <c r="E93" s="69"/>
      <c r="F93" s="69"/>
      <c r="G93" s="69"/>
      <c r="H93" s="70"/>
      <c r="I93" s="69"/>
    </row>
    <row r="94" spans="3:9" x14ac:dyDescent="0.3">
      <c r="C94" s="69"/>
      <c r="D94" s="69"/>
      <c r="E94" s="69"/>
      <c r="F94" s="69"/>
      <c r="G94" s="69"/>
      <c r="H94" s="70"/>
      <c r="I94" s="69"/>
    </row>
    <row r="95" spans="3:9" x14ac:dyDescent="0.3">
      <c r="C95" s="69"/>
      <c r="D95" s="69"/>
      <c r="E95" s="69"/>
      <c r="F95" s="69"/>
      <c r="G95" s="69"/>
      <c r="H95" s="70"/>
      <c r="I95" s="69"/>
    </row>
    <row r="96" spans="3:9" x14ac:dyDescent="0.3">
      <c r="C96" s="69"/>
      <c r="D96" s="69"/>
      <c r="E96" s="69"/>
      <c r="F96" s="69"/>
      <c r="G96" s="69"/>
      <c r="H96" s="70"/>
      <c r="I96" s="69"/>
    </row>
    <row r="97" spans="3:9" x14ac:dyDescent="0.3">
      <c r="C97" s="69"/>
      <c r="D97" s="69"/>
      <c r="E97" s="69"/>
      <c r="F97" s="69"/>
      <c r="G97" s="69"/>
      <c r="H97" s="70"/>
      <c r="I97" s="69"/>
    </row>
    <row r="98" spans="3:9" x14ac:dyDescent="0.3">
      <c r="C98" s="69"/>
      <c r="D98" s="69"/>
      <c r="E98" s="69"/>
      <c r="F98" s="69"/>
      <c r="G98" s="69"/>
      <c r="H98" s="70"/>
      <c r="I98" s="69"/>
    </row>
    <row r="99" spans="3:9" x14ac:dyDescent="0.3">
      <c r="C99" s="69"/>
      <c r="D99" s="69"/>
      <c r="E99" s="69"/>
      <c r="F99" s="69"/>
      <c r="G99" s="69"/>
      <c r="H99" s="70"/>
      <c r="I99" s="69"/>
    </row>
    <row r="100" spans="3:9" x14ac:dyDescent="0.3">
      <c r="C100" s="69"/>
      <c r="D100" s="69"/>
      <c r="E100" s="69"/>
      <c r="F100" s="69"/>
      <c r="G100" s="69"/>
      <c r="H100" s="70"/>
      <c r="I100" s="69"/>
    </row>
    <row r="101" spans="3:9" x14ac:dyDescent="0.3">
      <c r="C101" s="69"/>
      <c r="D101" s="69"/>
      <c r="E101" s="69"/>
      <c r="F101" s="69"/>
      <c r="G101" s="69"/>
      <c r="H101" s="70"/>
      <c r="I101" s="69"/>
    </row>
    <row r="102" spans="3:9" x14ac:dyDescent="0.3">
      <c r="C102" s="69"/>
      <c r="D102" s="69"/>
      <c r="E102" s="69"/>
      <c r="F102" s="69"/>
      <c r="G102" s="69"/>
      <c r="H102" s="70"/>
      <c r="I102" s="69"/>
    </row>
    <row r="103" spans="3:9" x14ac:dyDescent="0.3">
      <c r="C103" s="69"/>
      <c r="D103" s="69"/>
      <c r="E103" s="69"/>
      <c r="F103" s="69"/>
      <c r="G103" s="69"/>
      <c r="H103" s="70"/>
      <c r="I103" s="69"/>
    </row>
    <row r="104" spans="3:9" x14ac:dyDescent="0.3">
      <c r="C104" s="69"/>
      <c r="D104" s="69"/>
      <c r="E104" s="69"/>
      <c r="F104" s="69"/>
      <c r="G104" s="69"/>
      <c r="H104" s="70"/>
      <c r="I104" s="69"/>
    </row>
    <row r="105" spans="3:9" x14ac:dyDescent="0.3">
      <c r="C105" s="69"/>
      <c r="D105" s="69"/>
      <c r="E105" s="69"/>
      <c r="F105" s="69"/>
      <c r="G105" s="69"/>
      <c r="H105" s="70"/>
      <c r="I105" s="69"/>
    </row>
    <row r="106" spans="3:9" x14ac:dyDescent="0.3">
      <c r="C106" s="69"/>
      <c r="D106" s="69"/>
      <c r="E106" s="69"/>
      <c r="F106" s="69"/>
      <c r="G106" s="69"/>
      <c r="H106" s="70"/>
      <c r="I106" s="69"/>
    </row>
    <row r="107" spans="3:9" x14ac:dyDescent="0.3">
      <c r="C107" s="69"/>
      <c r="D107" s="69"/>
      <c r="E107" s="69"/>
      <c r="F107" s="69"/>
      <c r="G107" s="69"/>
      <c r="H107" s="70"/>
      <c r="I107" s="69"/>
    </row>
    <row r="108" spans="3:9" x14ac:dyDescent="0.3">
      <c r="C108" s="69"/>
      <c r="D108" s="69"/>
      <c r="E108" s="69"/>
      <c r="F108" s="69"/>
      <c r="G108" s="69"/>
      <c r="H108" s="70"/>
      <c r="I108" s="69"/>
    </row>
    <row r="109" spans="3:9" x14ac:dyDescent="0.3">
      <c r="C109" s="69"/>
      <c r="D109" s="69"/>
      <c r="E109" s="69"/>
      <c r="F109" s="69"/>
      <c r="G109" s="69"/>
      <c r="H109" s="70"/>
      <c r="I109" s="69"/>
    </row>
    <row r="110" spans="3:9" x14ac:dyDescent="0.3">
      <c r="C110" s="69"/>
      <c r="D110" s="69"/>
      <c r="E110" s="69"/>
      <c r="F110" s="69"/>
      <c r="G110" s="69"/>
      <c r="H110" s="70"/>
      <c r="I110" s="69"/>
    </row>
    <row r="111" spans="3:9" x14ac:dyDescent="0.3">
      <c r="C111" s="69"/>
      <c r="D111" s="69"/>
      <c r="E111" s="69"/>
      <c r="F111" s="69"/>
      <c r="G111" s="69"/>
      <c r="H111" s="70"/>
      <c r="I111" s="69"/>
    </row>
    <row r="112" spans="3:9" x14ac:dyDescent="0.3">
      <c r="C112" s="69"/>
      <c r="D112" s="69"/>
      <c r="E112" s="69"/>
      <c r="F112" s="69"/>
      <c r="G112" s="69"/>
      <c r="H112" s="70"/>
      <c r="I112" s="69"/>
    </row>
    <row r="113" spans="3:9" x14ac:dyDescent="0.3">
      <c r="C113" s="69"/>
      <c r="D113" s="69"/>
      <c r="E113" s="69"/>
      <c r="F113" s="69"/>
      <c r="G113" s="69"/>
      <c r="H113" s="70"/>
      <c r="I113" s="69"/>
    </row>
    <row r="114" spans="3:9" x14ac:dyDescent="0.3">
      <c r="C114" s="69"/>
      <c r="D114" s="69"/>
      <c r="E114" s="69"/>
      <c r="F114" s="69"/>
      <c r="G114" s="69"/>
      <c r="H114" s="70"/>
      <c r="I114" s="69"/>
    </row>
    <row r="115" spans="3:9" x14ac:dyDescent="0.3">
      <c r="C115" s="69"/>
      <c r="D115" s="69"/>
      <c r="E115" s="69"/>
      <c r="F115" s="69"/>
      <c r="G115" s="69"/>
      <c r="H115" s="70"/>
      <c r="I115" s="69"/>
    </row>
    <row r="116" spans="3:9" x14ac:dyDescent="0.3">
      <c r="C116" s="69"/>
      <c r="D116" s="69"/>
      <c r="E116" s="69"/>
      <c r="F116" s="69"/>
      <c r="G116" s="69"/>
      <c r="H116" s="70"/>
      <c r="I116" s="69"/>
    </row>
    <row r="117" spans="3:9" x14ac:dyDescent="0.3">
      <c r="C117" s="69"/>
      <c r="D117" s="69"/>
      <c r="E117" s="69"/>
      <c r="F117" s="69"/>
      <c r="G117" s="69"/>
      <c r="H117" s="70"/>
      <c r="I117" s="69"/>
    </row>
    <row r="118" spans="3:9" x14ac:dyDescent="0.3">
      <c r="C118" s="69"/>
      <c r="D118" s="69"/>
      <c r="E118" s="69"/>
      <c r="F118" s="69"/>
      <c r="G118" s="69"/>
      <c r="H118" s="70"/>
      <c r="I118" s="69"/>
    </row>
    <row r="119" spans="3:9" x14ac:dyDescent="0.3">
      <c r="C119" s="69"/>
      <c r="D119" s="69"/>
      <c r="E119" s="69"/>
      <c r="F119" s="69"/>
      <c r="G119" s="69"/>
      <c r="H119" s="70"/>
      <c r="I119" s="69"/>
    </row>
    <row r="120" spans="3:9" x14ac:dyDescent="0.3">
      <c r="C120" s="69"/>
      <c r="D120" s="69"/>
      <c r="E120" s="69"/>
      <c r="F120" s="69"/>
      <c r="G120" s="69"/>
      <c r="H120" s="70"/>
      <c r="I120" s="69"/>
    </row>
    <row r="121" spans="3:9" x14ac:dyDescent="0.3">
      <c r="C121" s="69"/>
      <c r="D121" s="69"/>
      <c r="E121" s="69"/>
      <c r="F121" s="69"/>
      <c r="G121" s="69"/>
      <c r="H121" s="70"/>
      <c r="I121" s="69"/>
    </row>
    <row r="122" spans="3:9" x14ac:dyDescent="0.3">
      <c r="C122" s="69"/>
      <c r="D122" s="69"/>
      <c r="E122" s="69"/>
      <c r="F122" s="69"/>
      <c r="G122" s="69"/>
      <c r="H122" s="70"/>
      <c r="I122" s="69"/>
    </row>
    <row r="123" spans="3:9" x14ac:dyDescent="0.3">
      <c r="C123" s="69"/>
      <c r="D123" s="69"/>
      <c r="E123" s="69"/>
      <c r="F123" s="69"/>
      <c r="G123" s="69"/>
      <c r="H123" s="70"/>
      <c r="I123" s="69"/>
    </row>
    <row r="124" spans="3:9" x14ac:dyDescent="0.3">
      <c r="C124" s="69"/>
      <c r="D124" s="69"/>
      <c r="E124" s="69"/>
      <c r="F124" s="69"/>
      <c r="G124" s="69"/>
      <c r="H124" s="70"/>
      <c r="I124" s="69"/>
    </row>
    <row r="125" spans="3:9" x14ac:dyDescent="0.3">
      <c r="C125" s="69"/>
      <c r="D125" s="69"/>
      <c r="E125" s="69"/>
      <c r="F125" s="69"/>
      <c r="G125" s="69"/>
      <c r="H125" s="70"/>
      <c r="I125" s="69"/>
    </row>
    <row r="126" spans="3:9" x14ac:dyDescent="0.3">
      <c r="C126" s="69"/>
      <c r="D126" s="69"/>
      <c r="E126" s="69"/>
      <c r="F126" s="69"/>
      <c r="G126" s="69"/>
      <c r="H126" s="70"/>
      <c r="I126" s="69"/>
    </row>
    <row r="127" spans="3:9" x14ac:dyDescent="0.3">
      <c r="C127" s="69"/>
      <c r="D127" s="69"/>
      <c r="E127" s="69"/>
      <c r="F127" s="69"/>
      <c r="G127" s="69"/>
      <c r="H127" s="70"/>
      <c r="I127" s="69"/>
    </row>
    <row r="128" spans="3:9" x14ac:dyDescent="0.3">
      <c r="C128" s="69"/>
      <c r="D128" s="69"/>
      <c r="E128" s="69"/>
      <c r="F128" s="69"/>
      <c r="G128" s="69"/>
      <c r="H128" s="70"/>
      <c r="I128" s="69"/>
    </row>
    <row r="129" spans="3:9" x14ac:dyDescent="0.3">
      <c r="C129" s="69"/>
      <c r="D129" s="69"/>
      <c r="E129" s="69"/>
      <c r="F129" s="69"/>
      <c r="G129" s="69"/>
      <c r="H129" s="70"/>
      <c r="I129" s="69"/>
    </row>
    <row r="130" spans="3:9" x14ac:dyDescent="0.3">
      <c r="C130" s="69"/>
      <c r="D130" s="69"/>
      <c r="E130" s="69"/>
      <c r="F130" s="69"/>
      <c r="G130" s="69"/>
      <c r="H130" s="70"/>
      <c r="I130" s="69"/>
    </row>
    <row r="131" spans="3:9" x14ac:dyDescent="0.3">
      <c r="C131" s="69"/>
      <c r="D131" s="69"/>
      <c r="E131" s="69"/>
      <c r="F131" s="69"/>
      <c r="G131" s="69"/>
      <c r="H131" s="70"/>
      <c r="I131" s="69"/>
    </row>
    <row r="132" spans="3:9" x14ac:dyDescent="0.3">
      <c r="C132" s="69"/>
      <c r="D132" s="69"/>
      <c r="E132" s="69"/>
      <c r="F132" s="69"/>
      <c r="G132" s="69"/>
      <c r="H132" s="70"/>
      <c r="I132" s="69"/>
    </row>
    <row r="133" spans="3:9" x14ac:dyDescent="0.3">
      <c r="C133" s="69"/>
      <c r="D133" s="69"/>
      <c r="E133" s="69"/>
      <c r="F133" s="69"/>
      <c r="G133" s="69"/>
      <c r="H133" s="70"/>
      <c r="I133" s="69"/>
    </row>
    <row r="134" spans="3:9" x14ac:dyDescent="0.3">
      <c r="C134" s="69"/>
      <c r="D134" s="69"/>
      <c r="E134" s="69"/>
      <c r="F134" s="69"/>
      <c r="G134" s="69"/>
      <c r="H134" s="70"/>
      <c r="I134" s="69"/>
    </row>
    <row r="135" spans="3:9" x14ac:dyDescent="0.3">
      <c r="C135" s="69"/>
      <c r="D135" s="69"/>
      <c r="E135" s="69"/>
      <c r="F135" s="69"/>
      <c r="G135" s="69"/>
      <c r="H135" s="70"/>
      <c r="I135" s="69"/>
    </row>
    <row r="136" spans="3:9" x14ac:dyDescent="0.3">
      <c r="C136" s="69"/>
      <c r="D136" s="69"/>
      <c r="E136" s="69"/>
      <c r="F136" s="69"/>
      <c r="G136" s="69"/>
      <c r="H136" s="70"/>
      <c r="I136" s="69"/>
    </row>
    <row r="137" spans="3:9" x14ac:dyDescent="0.3">
      <c r="C137" s="69"/>
      <c r="D137" s="69"/>
      <c r="E137" s="69"/>
      <c r="F137" s="69"/>
      <c r="G137" s="69"/>
      <c r="H137" s="70"/>
      <c r="I137" s="69"/>
    </row>
    <row r="138" spans="3:9" x14ac:dyDescent="0.3">
      <c r="C138" s="69"/>
      <c r="D138" s="69"/>
      <c r="E138" s="69"/>
      <c r="F138" s="69"/>
      <c r="G138" s="69"/>
      <c r="H138" s="70"/>
      <c r="I138" s="69"/>
    </row>
    <row r="139" spans="3:9" x14ac:dyDescent="0.3">
      <c r="C139" s="69"/>
      <c r="D139" s="69"/>
      <c r="E139" s="69"/>
      <c r="F139" s="69"/>
      <c r="G139" s="69"/>
      <c r="H139" s="70"/>
      <c r="I139" s="69"/>
    </row>
    <row r="140" spans="3:9" x14ac:dyDescent="0.3">
      <c r="C140" s="69"/>
      <c r="D140" s="69"/>
      <c r="E140" s="69"/>
      <c r="F140" s="69"/>
      <c r="G140" s="69"/>
      <c r="H140" s="70"/>
      <c r="I140" s="69"/>
    </row>
    <row r="141" spans="3:9" x14ac:dyDescent="0.3">
      <c r="C141" s="69"/>
      <c r="D141" s="69"/>
      <c r="E141" s="69"/>
      <c r="F141" s="69"/>
      <c r="G141" s="69"/>
      <c r="H141" s="70"/>
      <c r="I141" s="69"/>
    </row>
    <row r="142" spans="3:9" x14ac:dyDescent="0.3">
      <c r="C142" s="69"/>
      <c r="D142" s="69"/>
      <c r="E142" s="69"/>
      <c r="F142" s="69"/>
      <c r="G142" s="69"/>
      <c r="H142" s="70"/>
      <c r="I142" s="69"/>
    </row>
    <row r="143" spans="3:9" x14ac:dyDescent="0.3">
      <c r="C143" s="69"/>
      <c r="D143" s="69"/>
      <c r="E143" s="69"/>
      <c r="F143" s="69"/>
      <c r="G143" s="69"/>
      <c r="H143" s="70"/>
      <c r="I143" s="69"/>
    </row>
    <row r="144" spans="3:9" x14ac:dyDescent="0.3">
      <c r="C144" s="69"/>
      <c r="D144" s="69"/>
      <c r="E144" s="69"/>
      <c r="F144" s="69"/>
      <c r="G144" s="69"/>
      <c r="H144" s="70"/>
      <c r="I144" s="69"/>
    </row>
    <row r="145" spans="3:9" x14ac:dyDescent="0.3">
      <c r="C145" s="69"/>
      <c r="D145" s="69"/>
      <c r="E145" s="69"/>
      <c r="F145" s="69"/>
      <c r="G145" s="69"/>
      <c r="H145" s="70"/>
      <c r="I145" s="69"/>
    </row>
    <row r="146" spans="3:9" x14ac:dyDescent="0.3">
      <c r="C146" s="69"/>
      <c r="D146" s="69"/>
      <c r="E146" s="69"/>
      <c r="F146" s="69"/>
      <c r="G146" s="69"/>
      <c r="H146" s="70"/>
      <c r="I146" s="69"/>
    </row>
    <row r="147" spans="3:9" x14ac:dyDescent="0.3">
      <c r="C147" s="69"/>
      <c r="D147" s="69"/>
      <c r="E147" s="69"/>
      <c r="F147" s="69"/>
      <c r="G147" s="69"/>
      <c r="H147" s="70"/>
      <c r="I147" s="69"/>
    </row>
    <row r="148" spans="3:9" x14ac:dyDescent="0.3">
      <c r="C148" s="69"/>
      <c r="D148" s="69"/>
      <c r="E148" s="69"/>
      <c r="F148" s="69"/>
      <c r="G148" s="69"/>
      <c r="H148" s="70"/>
      <c r="I148" s="69"/>
    </row>
    <row r="149" spans="3:9" x14ac:dyDescent="0.3">
      <c r="C149" s="69"/>
      <c r="D149" s="69"/>
      <c r="E149" s="69"/>
      <c r="F149" s="69"/>
      <c r="G149" s="69"/>
      <c r="H149" s="70"/>
      <c r="I149" s="69"/>
    </row>
    <row r="150" spans="3:9" x14ac:dyDescent="0.3">
      <c r="C150" s="69"/>
      <c r="D150" s="69"/>
      <c r="E150" s="69"/>
      <c r="F150" s="69"/>
      <c r="G150" s="69"/>
      <c r="H150" s="70"/>
      <c r="I150" s="69"/>
    </row>
    <row r="151" spans="3:9" x14ac:dyDescent="0.3">
      <c r="C151" s="69"/>
      <c r="D151" s="69"/>
      <c r="E151" s="69"/>
      <c r="F151" s="69"/>
      <c r="G151" s="69"/>
      <c r="H151" s="70"/>
      <c r="I151" s="69"/>
    </row>
    <row r="152" spans="3:9" x14ac:dyDescent="0.3">
      <c r="C152" s="69"/>
      <c r="D152" s="69"/>
      <c r="E152" s="69"/>
      <c r="F152" s="69"/>
      <c r="G152" s="69"/>
      <c r="H152" s="70"/>
      <c r="I152" s="69"/>
    </row>
    <row r="153" spans="3:9" x14ac:dyDescent="0.3">
      <c r="C153" s="69"/>
      <c r="D153" s="69"/>
      <c r="E153" s="69"/>
      <c r="F153" s="69"/>
      <c r="G153" s="69"/>
      <c r="H153" s="70"/>
      <c r="I153" s="69"/>
    </row>
    <row r="154" spans="3:9" x14ac:dyDescent="0.3">
      <c r="C154" s="69"/>
      <c r="D154" s="69"/>
      <c r="E154" s="69"/>
      <c r="F154" s="69"/>
      <c r="G154" s="69"/>
      <c r="H154" s="70"/>
      <c r="I154" s="69"/>
    </row>
    <row r="155" spans="3:9" x14ac:dyDescent="0.3">
      <c r="C155" s="69"/>
      <c r="D155" s="69"/>
      <c r="E155" s="69"/>
      <c r="F155" s="69"/>
      <c r="G155" s="69"/>
      <c r="H155" s="70"/>
      <c r="I155" s="69"/>
    </row>
    <row r="156" spans="3:9" x14ac:dyDescent="0.3">
      <c r="C156" s="69"/>
      <c r="D156" s="69"/>
      <c r="E156" s="69"/>
      <c r="F156" s="69"/>
      <c r="G156" s="69"/>
      <c r="H156" s="70"/>
      <c r="I156" s="69"/>
    </row>
    <row r="157" spans="3:9" x14ac:dyDescent="0.3">
      <c r="C157" s="69"/>
      <c r="D157" s="69"/>
      <c r="E157" s="69"/>
      <c r="F157" s="69"/>
      <c r="G157" s="69"/>
      <c r="H157" s="70"/>
      <c r="I157" s="69"/>
    </row>
    <row r="158" spans="3:9" x14ac:dyDescent="0.3">
      <c r="C158" s="69"/>
      <c r="D158" s="69"/>
      <c r="E158" s="69"/>
      <c r="F158" s="69"/>
      <c r="G158" s="69"/>
      <c r="H158" s="70"/>
      <c r="I158" s="69"/>
    </row>
    <row r="159" spans="3:9" x14ac:dyDescent="0.3">
      <c r="C159" s="69"/>
      <c r="D159" s="69"/>
      <c r="E159" s="69"/>
      <c r="F159" s="69"/>
      <c r="G159" s="69"/>
      <c r="H159" s="70"/>
      <c r="I159" s="69"/>
    </row>
    <row r="160" spans="3:9" x14ac:dyDescent="0.3">
      <c r="C160" s="69"/>
      <c r="D160" s="69"/>
      <c r="E160" s="69"/>
      <c r="F160" s="69"/>
      <c r="G160" s="69"/>
      <c r="H160" s="70"/>
      <c r="I160" s="69"/>
    </row>
    <row r="161" spans="3:9" x14ac:dyDescent="0.3">
      <c r="C161" s="69"/>
      <c r="D161" s="69"/>
      <c r="E161" s="69"/>
      <c r="F161" s="69"/>
      <c r="G161" s="69"/>
      <c r="H161" s="70"/>
      <c r="I161" s="69"/>
    </row>
    <row r="162" spans="3:9" x14ac:dyDescent="0.3">
      <c r="C162" s="69"/>
      <c r="D162" s="69"/>
      <c r="E162" s="69"/>
      <c r="F162" s="69"/>
      <c r="G162" s="69"/>
      <c r="H162" s="70"/>
      <c r="I162" s="69"/>
    </row>
    <row r="163" spans="3:9" x14ac:dyDescent="0.3">
      <c r="C163" s="69"/>
      <c r="D163" s="69"/>
      <c r="E163" s="69"/>
      <c r="F163" s="69"/>
      <c r="G163" s="69"/>
      <c r="H163" s="70"/>
      <c r="I163" s="69"/>
    </row>
    <row r="164" spans="3:9" x14ac:dyDescent="0.3">
      <c r="C164" s="69"/>
      <c r="D164" s="69"/>
      <c r="E164" s="69"/>
      <c r="F164" s="69"/>
      <c r="G164" s="69"/>
      <c r="H164" s="70"/>
      <c r="I164" s="69"/>
    </row>
    <row r="165" spans="3:9" x14ac:dyDescent="0.3">
      <c r="C165" s="69"/>
      <c r="D165" s="69"/>
      <c r="E165" s="69"/>
      <c r="F165" s="69"/>
      <c r="G165" s="69"/>
      <c r="H165" s="70"/>
      <c r="I165" s="69"/>
    </row>
    <row r="166" spans="3:9" x14ac:dyDescent="0.3">
      <c r="C166" s="69"/>
      <c r="D166" s="69"/>
      <c r="E166" s="69"/>
      <c r="F166" s="69"/>
      <c r="G166" s="69"/>
      <c r="H166" s="70"/>
      <c r="I166" s="69"/>
    </row>
    <row r="167" spans="3:9" x14ac:dyDescent="0.3">
      <c r="C167" s="69"/>
      <c r="D167" s="69"/>
      <c r="E167" s="69"/>
      <c r="F167" s="69"/>
      <c r="G167" s="69"/>
      <c r="H167" s="70"/>
      <c r="I167" s="69"/>
    </row>
    <row r="168" spans="3:9" x14ac:dyDescent="0.3">
      <c r="C168" s="69"/>
      <c r="D168" s="69"/>
      <c r="E168" s="69"/>
      <c r="F168" s="69"/>
      <c r="G168" s="69"/>
      <c r="H168" s="70"/>
      <c r="I168" s="69"/>
    </row>
    <row r="169" spans="3:9" x14ac:dyDescent="0.3">
      <c r="C169" s="69"/>
      <c r="D169" s="69"/>
      <c r="E169" s="69"/>
      <c r="F169" s="69"/>
      <c r="G169" s="69"/>
      <c r="H169" s="70"/>
      <c r="I169" s="69"/>
    </row>
    <row r="170" spans="3:9" x14ac:dyDescent="0.3">
      <c r="C170" s="69"/>
      <c r="D170" s="69"/>
      <c r="E170" s="69"/>
      <c r="F170" s="69"/>
      <c r="G170" s="69"/>
      <c r="H170" s="70"/>
      <c r="I170" s="69"/>
    </row>
    <row r="171" spans="3:9" x14ac:dyDescent="0.3">
      <c r="C171" s="69"/>
      <c r="D171" s="69"/>
      <c r="E171" s="69"/>
      <c r="F171" s="69"/>
      <c r="G171" s="69"/>
      <c r="H171" s="70"/>
      <c r="I171" s="69"/>
    </row>
    <row r="172" spans="3:9" x14ac:dyDescent="0.3">
      <c r="C172" s="69"/>
      <c r="D172" s="69"/>
      <c r="E172" s="69"/>
      <c r="F172" s="69"/>
      <c r="G172" s="69"/>
      <c r="H172" s="70"/>
      <c r="I172" s="69"/>
    </row>
    <row r="173" spans="3:9" x14ac:dyDescent="0.3">
      <c r="C173" s="69"/>
      <c r="D173" s="69"/>
      <c r="E173" s="69"/>
      <c r="F173" s="69"/>
      <c r="G173" s="69"/>
      <c r="H173" s="70"/>
      <c r="I173" s="69"/>
    </row>
    <row r="174" spans="3:9" x14ac:dyDescent="0.3">
      <c r="C174" s="69"/>
      <c r="D174" s="69"/>
      <c r="E174" s="69"/>
      <c r="F174" s="69"/>
      <c r="G174" s="69"/>
      <c r="H174" s="70"/>
      <c r="I174" s="69"/>
    </row>
    <row r="175" spans="3:9" x14ac:dyDescent="0.3">
      <c r="C175" s="69"/>
      <c r="D175" s="69"/>
      <c r="E175" s="69"/>
      <c r="F175" s="69"/>
      <c r="G175" s="69"/>
      <c r="H175" s="70"/>
      <c r="I175" s="69"/>
    </row>
    <row r="176" spans="3:9" x14ac:dyDescent="0.3">
      <c r="C176" s="69"/>
      <c r="D176" s="69"/>
      <c r="E176" s="69"/>
      <c r="F176" s="69"/>
      <c r="G176" s="69"/>
      <c r="H176" s="70"/>
      <c r="I176" s="69"/>
    </row>
    <row r="177" spans="3:9" x14ac:dyDescent="0.3">
      <c r="C177" s="69"/>
      <c r="D177" s="69"/>
      <c r="E177" s="69"/>
      <c r="F177" s="69"/>
      <c r="G177" s="69"/>
      <c r="H177" s="70"/>
      <c r="I177" s="69"/>
    </row>
    <row r="178" spans="3:9" x14ac:dyDescent="0.3">
      <c r="C178" s="69"/>
      <c r="D178" s="69"/>
      <c r="E178" s="69"/>
      <c r="F178" s="69"/>
      <c r="G178" s="69"/>
      <c r="H178" s="70"/>
      <c r="I178" s="69"/>
    </row>
    <row r="179" spans="3:9" x14ac:dyDescent="0.3">
      <c r="C179" s="69"/>
      <c r="D179" s="69"/>
      <c r="E179" s="69"/>
      <c r="F179" s="69"/>
      <c r="G179" s="69"/>
      <c r="H179" s="70"/>
      <c r="I179" s="69"/>
    </row>
    <row r="180" spans="3:9" x14ac:dyDescent="0.3">
      <c r="C180" s="69"/>
      <c r="D180" s="69"/>
      <c r="E180" s="69"/>
      <c r="F180" s="69"/>
      <c r="G180" s="69"/>
      <c r="H180" s="70"/>
      <c r="I180" s="69"/>
    </row>
    <row r="181" spans="3:9" x14ac:dyDescent="0.3">
      <c r="C181" s="69"/>
      <c r="D181" s="69"/>
      <c r="E181" s="69"/>
      <c r="F181" s="69"/>
      <c r="G181" s="69"/>
      <c r="H181" s="70"/>
      <c r="I181" s="69"/>
    </row>
    <row r="182" spans="3:9" x14ac:dyDescent="0.3">
      <c r="C182" s="69"/>
      <c r="D182" s="69"/>
      <c r="E182" s="69"/>
      <c r="F182" s="69"/>
      <c r="G182" s="69"/>
      <c r="H182" s="70"/>
      <c r="I182" s="69"/>
    </row>
    <row r="183" spans="3:9" x14ac:dyDescent="0.3">
      <c r="C183" s="69"/>
      <c r="D183" s="69"/>
      <c r="E183" s="69"/>
      <c r="F183" s="69"/>
      <c r="G183" s="69"/>
      <c r="H183" s="70"/>
      <c r="I183" s="69"/>
    </row>
    <row r="184" spans="3:9" x14ac:dyDescent="0.3">
      <c r="C184" s="69"/>
      <c r="D184" s="69"/>
      <c r="E184" s="69"/>
      <c r="F184" s="69"/>
      <c r="G184" s="69"/>
      <c r="H184" s="70"/>
      <c r="I184" s="69"/>
    </row>
    <row r="185" spans="3:9" x14ac:dyDescent="0.3">
      <c r="C185" s="69"/>
      <c r="D185" s="69"/>
      <c r="E185" s="69"/>
      <c r="F185" s="69"/>
      <c r="G185" s="69"/>
      <c r="H185" s="70"/>
      <c r="I185" s="69"/>
    </row>
    <row r="186" spans="3:9" x14ac:dyDescent="0.3">
      <c r="C186" s="69"/>
      <c r="D186" s="69"/>
      <c r="E186" s="69"/>
      <c r="F186" s="69"/>
      <c r="G186" s="69"/>
      <c r="H186" s="70"/>
      <c r="I186" s="69"/>
    </row>
    <row r="187" spans="3:9" x14ac:dyDescent="0.3">
      <c r="C187" s="69"/>
      <c r="D187" s="69"/>
      <c r="E187" s="69"/>
      <c r="F187" s="69"/>
      <c r="G187" s="69"/>
      <c r="H187" s="70"/>
      <c r="I187" s="69"/>
    </row>
    <row r="188" spans="3:9" x14ac:dyDescent="0.3">
      <c r="C188" s="69"/>
      <c r="D188" s="69"/>
      <c r="E188" s="69"/>
      <c r="F188" s="69"/>
      <c r="G188" s="69"/>
      <c r="H188" s="70"/>
      <c r="I188" s="69"/>
    </row>
    <row r="189" spans="3:9" x14ac:dyDescent="0.3">
      <c r="C189" s="69"/>
      <c r="D189" s="69"/>
      <c r="E189" s="69"/>
      <c r="F189" s="69"/>
      <c r="G189" s="69"/>
      <c r="H189" s="70"/>
      <c r="I189" s="69"/>
    </row>
    <row r="190" spans="3:9" x14ac:dyDescent="0.3">
      <c r="C190" s="69"/>
      <c r="D190" s="69"/>
      <c r="E190" s="69"/>
      <c r="F190" s="69"/>
      <c r="G190" s="69"/>
      <c r="H190" s="70"/>
      <c r="I190" s="69"/>
    </row>
    <row r="191" spans="3:9" x14ac:dyDescent="0.3">
      <c r="C191" s="69"/>
      <c r="D191" s="69"/>
      <c r="E191" s="69"/>
      <c r="F191" s="69"/>
      <c r="G191" s="69"/>
      <c r="H191" s="70"/>
      <c r="I191" s="69"/>
    </row>
    <row r="192" spans="3:9" x14ac:dyDescent="0.3">
      <c r="C192" s="69"/>
      <c r="D192" s="69"/>
      <c r="E192" s="69"/>
      <c r="F192" s="69"/>
      <c r="G192" s="69"/>
      <c r="H192" s="70"/>
      <c r="I192" s="69"/>
    </row>
    <row r="193" spans="3:9" x14ac:dyDescent="0.3">
      <c r="C193" s="69"/>
      <c r="D193" s="69"/>
      <c r="E193" s="69"/>
      <c r="F193" s="69"/>
      <c r="G193" s="69"/>
      <c r="H193" s="70"/>
      <c r="I193" s="69"/>
    </row>
    <row r="194" spans="3:9" x14ac:dyDescent="0.3">
      <c r="C194" s="69"/>
      <c r="D194" s="69"/>
      <c r="E194" s="69"/>
      <c r="F194" s="69"/>
      <c r="G194" s="69"/>
      <c r="H194" s="70"/>
      <c r="I194" s="69"/>
    </row>
    <row r="195" spans="3:9" x14ac:dyDescent="0.3">
      <c r="C195" s="69"/>
      <c r="D195" s="69"/>
      <c r="E195" s="69"/>
      <c r="F195" s="69"/>
      <c r="G195" s="69"/>
      <c r="H195" s="70"/>
      <c r="I195" s="69"/>
    </row>
    <row r="196" spans="3:9" x14ac:dyDescent="0.3">
      <c r="C196" s="69"/>
      <c r="D196" s="69"/>
      <c r="E196" s="69"/>
      <c r="F196" s="69"/>
      <c r="G196" s="69"/>
      <c r="H196" s="70"/>
      <c r="I196" s="69"/>
    </row>
    <row r="197" spans="3:9" x14ac:dyDescent="0.3">
      <c r="C197" s="69"/>
      <c r="D197" s="69"/>
      <c r="E197" s="69"/>
      <c r="F197" s="69"/>
      <c r="G197" s="69"/>
      <c r="H197" s="70"/>
      <c r="I197" s="69"/>
    </row>
    <row r="198" spans="3:9" x14ac:dyDescent="0.3">
      <c r="C198" s="69"/>
      <c r="D198" s="69"/>
      <c r="E198" s="69"/>
      <c r="F198" s="69"/>
      <c r="G198" s="69"/>
      <c r="H198" s="70"/>
      <c r="I198" s="69"/>
    </row>
    <row r="199" spans="3:9" x14ac:dyDescent="0.3">
      <c r="C199" s="69"/>
      <c r="D199" s="69"/>
      <c r="E199" s="69"/>
      <c r="F199" s="69"/>
      <c r="G199" s="69"/>
      <c r="H199" s="70"/>
      <c r="I199" s="69"/>
    </row>
    <row r="200" spans="3:9" x14ac:dyDescent="0.3">
      <c r="C200" s="69"/>
      <c r="D200" s="69"/>
      <c r="E200" s="69"/>
      <c r="F200" s="69"/>
      <c r="G200" s="69"/>
      <c r="H200" s="70"/>
      <c r="I200" s="69"/>
    </row>
    <row r="201" spans="3:9" x14ac:dyDescent="0.3">
      <c r="C201" s="69"/>
      <c r="D201" s="69"/>
      <c r="E201" s="69"/>
      <c r="F201" s="69"/>
      <c r="G201" s="69"/>
      <c r="H201" s="70"/>
      <c r="I201" s="69"/>
    </row>
    <row r="202" spans="3:9" x14ac:dyDescent="0.3">
      <c r="C202" s="69"/>
      <c r="D202" s="69"/>
      <c r="E202" s="69"/>
      <c r="F202" s="69"/>
      <c r="G202" s="69"/>
      <c r="H202" s="70"/>
      <c r="I202" s="69"/>
    </row>
    <row r="203" spans="3:9" x14ac:dyDescent="0.3">
      <c r="C203" s="69"/>
      <c r="D203" s="69"/>
      <c r="E203" s="69"/>
      <c r="F203" s="69"/>
      <c r="G203" s="69"/>
      <c r="H203" s="70"/>
      <c r="I203" s="69"/>
    </row>
    <row r="204" spans="3:9" x14ac:dyDescent="0.3">
      <c r="C204" s="69"/>
      <c r="D204" s="69"/>
      <c r="E204" s="69"/>
      <c r="F204" s="69"/>
      <c r="G204" s="69"/>
      <c r="H204" s="70"/>
      <c r="I204" s="69"/>
    </row>
    <row r="205" spans="3:9" x14ac:dyDescent="0.3">
      <c r="C205" s="69"/>
      <c r="D205" s="69"/>
      <c r="E205" s="69"/>
      <c r="F205" s="69"/>
      <c r="G205" s="69"/>
      <c r="H205" s="70"/>
      <c r="I205" s="69"/>
    </row>
    <row r="206" spans="3:9" x14ac:dyDescent="0.3">
      <c r="C206" s="69"/>
      <c r="D206" s="69"/>
      <c r="E206" s="69"/>
      <c r="F206" s="69"/>
      <c r="G206" s="69"/>
      <c r="H206" s="70"/>
      <c r="I206" s="69"/>
    </row>
    <row r="207" spans="3:9" x14ac:dyDescent="0.3">
      <c r="C207" s="69"/>
      <c r="D207" s="69"/>
      <c r="E207" s="69"/>
      <c r="F207" s="69"/>
      <c r="G207" s="69"/>
      <c r="H207" s="70"/>
      <c r="I207" s="69"/>
    </row>
    <row r="208" spans="3:9" x14ac:dyDescent="0.3">
      <c r="C208" s="69"/>
      <c r="D208" s="69"/>
      <c r="E208" s="69"/>
      <c r="F208" s="69"/>
      <c r="G208" s="69"/>
      <c r="H208" s="70"/>
      <c r="I208" s="69"/>
    </row>
    <row r="209" spans="3:9" x14ac:dyDescent="0.3">
      <c r="C209" s="69"/>
      <c r="D209" s="69"/>
      <c r="E209" s="69"/>
      <c r="F209" s="69"/>
      <c r="G209" s="69"/>
      <c r="H209" s="70"/>
      <c r="I209" s="69"/>
    </row>
    <row r="210" spans="3:9" x14ac:dyDescent="0.3">
      <c r="C210" s="69"/>
      <c r="D210" s="69"/>
      <c r="E210" s="69"/>
      <c r="F210" s="69"/>
      <c r="G210" s="69"/>
      <c r="H210" s="70"/>
      <c r="I210" s="69"/>
    </row>
    <row r="211" spans="3:9" x14ac:dyDescent="0.3">
      <c r="C211" s="69"/>
      <c r="D211" s="69"/>
      <c r="E211" s="69"/>
      <c r="F211" s="69"/>
      <c r="G211" s="69"/>
      <c r="H211" s="70"/>
      <c r="I211" s="69"/>
    </row>
    <row r="212" spans="3:9" x14ac:dyDescent="0.3">
      <c r="C212" s="69"/>
      <c r="D212" s="69"/>
      <c r="E212" s="69"/>
      <c r="F212" s="69"/>
      <c r="G212" s="69"/>
      <c r="H212" s="70"/>
      <c r="I212" s="69"/>
    </row>
    <row r="213" spans="3:9" x14ac:dyDescent="0.3">
      <c r="C213" s="69"/>
      <c r="D213" s="69"/>
      <c r="E213" s="69"/>
      <c r="F213" s="69"/>
      <c r="G213" s="69"/>
      <c r="H213" s="70"/>
      <c r="I213" s="69"/>
    </row>
    <row r="214" spans="3:9" x14ac:dyDescent="0.3">
      <c r="C214" s="69"/>
      <c r="D214" s="69"/>
      <c r="E214" s="69"/>
      <c r="F214" s="69"/>
      <c r="G214" s="69"/>
      <c r="H214" s="70"/>
      <c r="I214" s="69"/>
    </row>
    <row r="215" spans="3:9" x14ac:dyDescent="0.3">
      <c r="C215" s="69"/>
      <c r="D215" s="69"/>
      <c r="E215" s="69"/>
      <c r="F215" s="69"/>
      <c r="G215" s="69"/>
      <c r="H215" s="70"/>
      <c r="I215" s="69"/>
    </row>
    <row r="216" spans="3:9" x14ac:dyDescent="0.3">
      <c r="C216" s="69"/>
      <c r="D216" s="69"/>
      <c r="E216" s="69"/>
      <c r="F216" s="69"/>
      <c r="G216" s="69"/>
      <c r="H216" s="70"/>
      <c r="I216" s="69"/>
    </row>
    <row r="217" spans="3:9" x14ac:dyDescent="0.3">
      <c r="C217" s="69"/>
      <c r="D217" s="69"/>
      <c r="E217" s="69"/>
      <c r="F217" s="69"/>
      <c r="G217" s="69"/>
      <c r="H217" s="70"/>
      <c r="I217" s="69"/>
    </row>
    <row r="218" spans="3:9" x14ac:dyDescent="0.3">
      <c r="C218" s="69"/>
      <c r="D218" s="69"/>
      <c r="E218" s="69"/>
      <c r="F218" s="69"/>
      <c r="G218" s="69"/>
      <c r="H218" s="70"/>
      <c r="I218" s="69"/>
    </row>
    <row r="219" spans="3:9" x14ac:dyDescent="0.3">
      <c r="C219" s="69"/>
      <c r="D219" s="69"/>
      <c r="E219" s="69"/>
      <c r="F219" s="69"/>
      <c r="G219" s="69"/>
      <c r="H219" s="70"/>
      <c r="I219" s="69"/>
    </row>
    <row r="220" spans="3:9" x14ac:dyDescent="0.3">
      <c r="C220" s="69"/>
      <c r="D220" s="69"/>
      <c r="E220" s="69"/>
      <c r="F220" s="69"/>
      <c r="G220" s="69"/>
      <c r="H220" s="70"/>
      <c r="I220" s="69"/>
    </row>
    <row r="221" spans="3:9" x14ac:dyDescent="0.3">
      <c r="C221" s="69"/>
      <c r="D221" s="69"/>
      <c r="E221" s="69"/>
      <c r="F221" s="69"/>
      <c r="G221" s="69"/>
      <c r="H221" s="70"/>
      <c r="I221" s="69"/>
    </row>
    <row r="222" spans="3:9" x14ac:dyDescent="0.3">
      <c r="C222" s="69"/>
      <c r="D222" s="69"/>
      <c r="E222" s="69"/>
      <c r="F222" s="69"/>
      <c r="G222" s="69"/>
      <c r="H222" s="70"/>
      <c r="I222" s="69"/>
    </row>
    <row r="223" spans="3:9" x14ac:dyDescent="0.3">
      <c r="C223" s="69"/>
      <c r="D223" s="69"/>
      <c r="E223" s="69"/>
      <c r="F223" s="69"/>
      <c r="G223" s="69"/>
      <c r="H223" s="70"/>
      <c r="I223" s="69"/>
    </row>
    <row r="224" spans="3:9" x14ac:dyDescent="0.3">
      <c r="C224" s="69"/>
      <c r="D224" s="69"/>
      <c r="E224" s="69"/>
      <c r="F224" s="69"/>
      <c r="G224" s="69"/>
      <c r="H224" s="70"/>
      <c r="I224" s="69"/>
    </row>
    <row r="225" spans="3:9" x14ac:dyDescent="0.3">
      <c r="C225" s="69"/>
      <c r="D225" s="69"/>
      <c r="E225" s="69"/>
      <c r="F225" s="69"/>
      <c r="G225" s="69"/>
      <c r="H225" s="70"/>
      <c r="I225" s="69"/>
    </row>
    <row r="226" spans="3:9" x14ac:dyDescent="0.3">
      <c r="C226" s="69"/>
      <c r="D226" s="69"/>
      <c r="E226" s="69"/>
      <c r="F226" s="69"/>
      <c r="G226" s="69"/>
      <c r="H226" s="70"/>
      <c r="I226" s="69"/>
    </row>
    <row r="227" spans="3:9" x14ac:dyDescent="0.3">
      <c r="C227" s="69"/>
      <c r="D227" s="69"/>
      <c r="E227" s="69"/>
      <c r="F227" s="69"/>
      <c r="G227" s="69"/>
      <c r="H227" s="70"/>
      <c r="I227" s="69"/>
    </row>
    <row r="228" spans="3:9" x14ac:dyDescent="0.3">
      <c r="C228" s="69"/>
      <c r="D228" s="69"/>
      <c r="E228" s="69"/>
      <c r="F228" s="69"/>
      <c r="G228" s="69"/>
      <c r="H228" s="70"/>
      <c r="I228" s="69"/>
    </row>
    <row r="229" spans="3:9" x14ac:dyDescent="0.3">
      <c r="C229" s="69"/>
      <c r="D229" s="69"/>
      <c r="E229" s="69"/>
      <c r="F229" s="69"/>
      <c r="G229" s="69"/>
      <c r="H229" s="70"/>
      <c r="I229" s="69"/>
    </row>
    <row r="230" spans="3:9" x14ac:dyDescent="0.3">
      <c r="C230" s="69"/>
      <c r="D230" s="69"/>
      <c r="E230" s="69"/>
      <c r="F230" s="69"/>
      <c r="G230" s="69"/>
      <c r="H230" s="70"/>
      <c r="I230" s="69"/>
    </row>
    <row r="231" spans="3:9" x14ac:dyDescent="0.3">
      <c r="C231" s="69"/>
      <c r="D231" s="69"/>
      <c r="E231" s="69"/>
      <c r="F231" s="69"/>
      <c r="G231" s="69"/>
      <c r="H231" s="70"/>
      <c r="I231" s="69"/>
    </row>
    <row r="232" spans="3:9" x14ac:dyDescent="0.3">
      <c r="C232" s="69"/>
      <c r="D232" s="69"/>
      <c r="E232" s="69"/>
      <c r="F232" s="69"/>
      <c r="G232" s="69"/>
      <c r="H232" s="70"/>
      <c r="I232" s="69"/>
    </row>
    <row r="233" spans="3:9" x14ac:dyDescent="0.3">
      <c r="C233" s="69"/>
      <c r="D233" s="69"/>
      <c r="E233" s="69"/>
      <c r="F233" s="69"/>
      <c r="G233" s="69"/>
      <c r="H233" s="70"/>
      <c r="I233" s="69"/>
    </row>
    <row r="234" spans="3:9" x14ac:dyDescent="0.3">
      <c r="C234" s="69"/>
      <c r="D234" s="69"/>
      <c r="E234" s="69"/>
      <c r="F234" s="69"/>
      <c r="G234" s="69"/>
      <c r="H234" s="70"/>
      <c r="I234" s="69"/>
    </row>
    <row r="235" spans="3:9" x14ac:dyDescent="0.3">
      <c r="C235" s="69"/>
      <c r="D235" s="69"/>
      <c r="E235" s="69"/>
      <c r="F235" s="69"/>
      <c r="G235" s="69"/>
      <c r="H235" s="70"/>
      <c r="I235" s="69"/>
    </row>
    <row r="236" spans="3:9" x14ac:dyDescent="0.3">
      <c r="C236" s="69"/>
      <c r="D236" s="69"/>
      <c r="E236" s="69"/>
      <c r="F236" s="69"/>
      <c r="G236" s="69"/>
      <c r="H236" s="70"/>
      <c r="I236" s="69"/>
    </row>
    <row r="237" spans="3:9" x14ac:dyDescent="0.3">
      <c r="C237" s="69"/>
      <c r="D237" s="69"/>
      <c r="E237" s="69"/>
      <c r="F237" s="69"/>
      <c r="G237" s="69"/>
      <c r="H237" s="70"/>
      <c r="I237" s="69"/>
    </row>
    <row r="238" spans="3:9" x14ac:dyDescent="0.3">
      <c r="C238" s="69"/>
      <c r="D238" s="69"/>
      <c r="E238" s="69"/>
      <c r="F238" s="69"/>
      <c r="G238" s="69"/>
      <c r="H238" s="70"/>
      <c r="I238" s="69"/>
    </row>
    <row r="239" spans="3:9" x14ac:dyDescent="0.3">
      <c r="C239" s="69"/>
      <c r="D239" s="69"/>
      <c r="E239" s="69"/>
      <c r="F239" s="69"/>
      <c r="G239" s="69"/>
      <c r="H239" s="70"/>
      <c r="I239" s="69"/>
    </row>
    <row r="240" spans="3:9" x14ac:dyDescent="0.3">
      <c r="C240" s="69"/>
      <c r="D240" s="69"/>
      <c r="E240" s="69"/>
      <c r="F240" s="69"/>
      <c r="G240" s="69"/>
      <c r="H240" s="70"/>
      <c r="I240" s="69"/>
    </row>
    <row r="241" spans="3:9" x14ac:dyDescent="0.3">
      <c r="C241" s="69"/>
      <c r="D241" s="69"/>
      <c r="E241" s="69"/>
      <c r="F241" s="69"/>
      <c r="G241" s="69"/>
      <c r="H241" s="70"/>
      <c r="I241" s="69"/>
    </row>
    <row r="242" spans="3:9" x14ac:dyDescent="0.3">
      <c r="C242" s="69"/>
      <c r="D242" s="69"/>
      <c r="E242" s="69"/>
      <c r="F242" s="69"/>
      <c r="G242" s="69"/>
      <c r="H242" s="70"/>
      <c r="I242" s="69"/>
    </row>
    <row r="243" spans="3:9" x14ac:dyDescent="0.3">
      <c r="C243" s="69"/>
      <c r="D243" s="69"/>
      <c r="E243" s="69"/>
      <c r="F243" s="69"/>
      <c r="G243" s="69"/>
      <c r="H243" s="70"/>
      <c r="I243" s="69"/>
    </row>
    <row r="244" spans="3:9" x14ac:dyDescent="0.3">
      <c r="C244" s="69"/>
      <c r="D244" s="69"/>
      <c r="E244" s="69"/>
      <c r="F244" s="69"/>
      <c r="G244" s="69"/>
      <c r="H244" s="70"/>
      <c r="I244" s="69"/>
    </row>
    <row r="245" spans="3:9" x14ac:dyDescent="0.3">
      <c r="C245" s="69"/>
      <c r="D245" s="69"/>
      <c r="E245" s="69"/>
      <c r="F245" s="69"/>
      <c r="G245" s="69"/>
      <c r="H245" s="70"/>
      <c r="I245" s="69"/>
    </row>
    <row r="246" spans="3:9" x14ac:dyDescent="0.3">
      <c r="C246" s="69"/>
      <c r="D246" s="69"/>
      <c r="E246" s="69"/>
      <c r="F246" s="69"/>
      <c r="G246" s="69"/>
      <c r="H246" s="70"/>
      <c r="I246" s="69"/>
    </row>
    <row r="247" spans="3:9" x14ac:dyDescent="0.3">
      <c r="C247" s="69"/>
      <c r="D247" s="69"/>
      <c r="E247" s="69"/>
      <c r="F247" s="69"/>
      <c r="G247" s="69"/>
      <c r="H247" s="70"/>
      <c r="I247" s="69"/>
    </row>
    <row r="248" spans="3:9" x14ac:dyDescent="0.3">
      <c r="C248" s="69"/>
      <c r="D248" s="69"/>
      <c r="E248" s="69"/>
      <c r="F248" s="69"/>
      <c r="G248" s="69"/>
      <c r="H248" s="70"/>
      <c r="I248" s="69"/>
    </row>
    <row r="249" spans="3:9" x14ac:dyDescent="0.3">
      <c r="C249" s="69"/>
      <c r="D249" s="69"/>
      <c r="E249" s="69"/>
      <c r="F249" s="69"/>
      <c r="G249" s="69"/>
      <c r="H249" s="70"/>
      <c r="I249" s="69"/>
    </row>
    <row r="250" spans="3:9" x14ac:dyDescent="0.3">
      <c r="C250" s="69"/>
      <c r="D250" s="69"/>
      <c r="E250" s="69"/>
      <c r="F250" s="69"/>
      <c r="G250" s="69"/>
      <c r="H250" s="70"/>
      <c r="I250" s="69"/>
    </row>
    <row r="251" spans="3:9" x14ac:dyDescent="0.3">
      <c r="C251" s="69"/>
      <c r="D251" s="69"/>
      <c r="E251" s="69"/>
      <c r="F251" s="69"/>
      <c r="G251" s="69"/>
      <c r="H251" s="70"/>
      <c r="I251" s="69"/>
    </row>
    <row r="252" spans="3:9" x14ac:dyDescent="0.3">
      <c r="C252" s="69"/>
      <c r="D252" s="69"/>
      <c r="E252" s="69"/>
      <c r="F252" s="69"/>
      <c r="G252" s="69"/>
      <c r="H252" s="70"/>
      <c r="I252" s="69"/>
    </row>
    <row r="253" spans="3:9" x14ac:dyDescent="0.3">
      <c r="C253" s="69"/>
      <c r="D253" s="69"/>
      <c r="E253" s="69"/>
      <c r="F253" s="69"/>
      <c r="G253" s="69"/>
      <c r="H253" s="70"/>
      <c r="I253" s="69"/>
    </row>
    <row r="254" spans="3:9" x14ac:dyDescent="0.3">
      <c r="C254" s="69"/>
      <c r="D254" s="69"/>
      <c r="E254" s="69"/>
      <c r="F254" s="69"/>
      <c r="G254" s="69"/>
      <c r="H254" s="70"/>
      <c r="I254" s="69"/>
    </row>
    <row r="255" spans="3:9" x14ac:dyDescent="0.3">
      <c r="C255" s="69"/>
      <c r="D255" s="69"/>
      <c r="E255" s="69"/>
      <c r="F255" s="69"/>
      <c r="G255" s="69"/>
      <c r="H255" s="70"/>
      <c r="I255" s="69"/>
    </row>
    <row r="256" spans="3:9" x14ac:dyDescent="0.3">
      <c r="C256" s="69"/>
      <c r="D256" s="69"/>
      <c r="E256" s="69"/>
      <c r="F256" s="69"/>
      <c r="G256" s="69"/>
      <c r="H256" s="70"/>
      <c r="I256" s="69"/>
    </row>
    <row r="257" spans="3:9" x14ac:dyDescent="0.3">
      <c r="C257" s="69"/>
      <c r="D257" s="69"/>
      <c r="E257" s="69"/>
      <c r="F257" s="69"/>
      <c r="G257" s="69"/>
      <c r="H257" s="70"/>
      <c r="I257" s="69"/>
    </row>
    <row r="258" spans="3:9" x14ac:dyDescent="0.3">
      <c r="C258" s="69"/>
      <c r="D258" s="69"/>
      <c r="E258" s="69"/>
      <c r="F258" s="69"/>
      <c r="G258" s="69"/>
      <c r="H258" s="70"/>
      <c r="I258" s="69"/>
    </row>
    <row r="259" spans="3:9" x14ac:dyDescent="0.3">
      <c r="C259" s="69"/>
      <c r="D259" s="69"/>
      <c r="E259" s="69"/>
      <c r="F259" s="69"/>
      <c r="G259" s="69"/>
      <c r="H259" s="70"/>
      <c r="I259" s="69"/>
    </row>
    <row r="260" spans="3:9" x14ac:dyDescent="0.3">
      <c r="C260" s="69"/>
      <c r="D260" s="69"/>
      <c r="E260" s="69"/>
      <c r="F260" s="69"/>
      <c r="G260" s="69"/>
      <c r="H260" s="70"/>
      <c r="I260" s="69"/>
    </row>
    <row r="261" spans="3:9" x14ac:dyDescent="0.3">
      <c r="C261" s="69"/>
      <c r="D261" s="69"/>
      <c r="E261" s="69"/>
      <c r="F261" s="69"/>
      <c r="G261" s="69"/>
      <c r="H261" s="70"/>
      <c r="I261" s="69"/>
    </row>
    <row r="262" spans="3:9" x14ac:dyDescent="0.3">
      <c r="C262" s="69"/>
      <c r="D262" s="69"/>
      <c r="E262" s="69"/>
      <c r="F262" s="69"/>
      <c r="G262" s="69"/>
      <c r="H262" s="70"/>
      <c r="I262" s="69"/>
    </row>
    <row r="263" spans="3:9" x14ac:dyDescent="0.3">
      <c r="C263" s="69"/>
      <c r="D263" s="69"/>
      <c r="E263" s="69"/>
      <c r="F263" s="69"/>
      <c r="G263" s="69"/>
      <c r="H263" s="70"/>
      <c r="I263" s="69"/>
    </row>
    <row r="264" spans="3:9" x14ac:dyDescent="0.3">
      <c r="C264" s="69"/>
      <c r="D264" s="69"/>
      <c r="E264" s="69"/>
      <c r="F264" s="69"/>
      <c r="G264" s="69"/>
      <c r="H264" s="70"/>
      <c r="I264" s="69"/>
    </row>
    <row r="265" spans="3:9" x14ac:dyDescent="0.3">
      <c r="C265" s="69"/>
      <c r="D265" s="69"/>
      <c r="E265" s="69"/>
      <c r="F265" s="69"/>
      <c r="G265" s="69"/>
      <c r="H265" s="70"/>
      <c r="I265" s="69"/>
    </row>
    <row r="266" spans="3:9" x14ac:dyDescent="0.3">
      <c r="C266" s="69"/>
      <c r="D266" s="69"/>
      <c r="E266" s="69"/>
      <c r="F266" s="69"/>
      <c r="G266" s="69"/>
      <c r="H266" s="70"/>
      <c r="I266" s="69"/>
    </row>
    <row r="267" spans="3:9" x14ac:dyDescent="0.3">
      <c r="C267" s="69"/>
      <c r="D267" s="69"/>
      <c r="E267" s="69"/>
      <c r="F267" s="69"/>
      <c r="G267" s="69"/>
      <c r="H267" s="70"/>
      <c r="I267" s="69"/>
    </row>
    <row r="268" spans="3:9" x14ac:dyDescent="0.3">
      <c r="C268" s="69"/>
      <c r="D268" s="69"/>
      <c r="E268" s="69"/>
      <c r="F268" s="69"/>
      <c r="G268" s="69"/>
      <c r="H268" s="70"/>
      <c r="I268" s="69"/>
    </row>
    <row r="269" spans="3:9" x14ac:dyDescent="0.3">
      <c r="C269" s="69"/>
      <c r="D269" s="69"/>
      <c r="E269" s="69"/>
      <c r="F269" s="69"/>
      <c r="G269" s="69"/>
      <c r="H269" s="70"/>
      <c r="I269" s="69"/>
    </row>
    <row r="270" spans="3:9" x14ac:dyDescent="0.3">
      <c r="C270" s="69"/>
      <c r="D270" s="69"/>
      <c r="E270" s="69"/>
      <c r="F270" s="69"/>
      <c r="G270" s="69"/>
      <c r="H270" s="70"/>
      <c r="I270" s="69"/>
    </row>
    <row r="271" spans="3:9" x14ac:dyDescent="0.3">
      <c r="C271" s="69"/>
      <c r="D271" s="69"/>
      <c r="E271" s="69"/>
      <c r="F271" s="69"/>
      <c r="G271" s="69"/>
      <c r="H271" s="70"/>
      <c r="I271" s="69"/>
    </row>
    <row r="272" spans="3:9" x14ac:dyDescent="0.3">
      <c r="C272" s="69"/>
      <c r="D272" s="69"/>
      <c r="E272" s="69"/>
      <c r="F272" s="69"/>
      <c r="G272" s="69"/>
      <c r="H272" s="70"/>
      <c r="I272" s="69"/>
    </row>
    <row r="273" spans="3:9" x14ac:dyDescent="0.3">
      <c r="C273" s="69"/>
      <c r="D273" s="69"/>
      <c r="E273" s="69"/>
      <c r="F273" s="69"/>
      <c r="G273" s="69"/>
      <c r="H273" s="70"/>
      <c r="I273" s="69"/>
    </row>
    <row r="274" spans="3:9" x14ac:dyDescent="0.3">
      <c r="C274" s="69"/>
      <c r="D274" s="69"/>
      <c r="E274" s="69"/>
      <c r="F274" s="69"/>
      <c r="G274" s="69"/>
      <c r="H274" s="70"/>
      <c r="I274" s="69"/>
    </row>
    <row r="275" spans="3:9" x14ac:dyDescent="0.3">
      <c r="C275" s="69"/>
      <c r="D275" s="69"/>
      <c r="E275" s="69"/>
      <c r="F275" s="69"/>
      <c r="G275" s="69"/>
      <c r="H275" s="70"/>
      <c r="I275" s="69"/>
    </row>
    <row r="276" spans="3:9" x14ac:dyDescent="0.3">
      <c r="C276" s="69"/>
      <c r="D276" s="69"/>
      <c r="E276" s="69"/>
      <c r="F276" s="69"/>
      <c r="G276" s="69"/>
      <c r="H276" s="70"/>
      <c r="I276" s="69"/>
    </row>
    <row r="277" spans="3:9" x14ac:dyDescent="0.3">
      <c r="C277" s="69"/>
      <c r="D277" s="69"/>
      <c r="E277" s="69"/>
      <c r="F277" s="69"/>
      <c r="G277" s="69"/>
      <c r="H277" s="70"/>
      <c r="I277" s="69"/>
    </row>
    <row r="278" spans="3:9" x14ac:dyDescent="0.3">
      <c r="C278" s="69"/>
      <c r="D278" s="69"/>
      <c r="E278" s="69"/>
      <c r="F278" s="69"/>
      <c r="G278" s="69"/>
      <c r="H278" s="70"/>
      <c r="I278" s="69"/>
    </row>
    <row r="279" spans="3:9" x14ac:dyDescent="0.3">
      <c r="C279" s="69"/>
      <c r="D279" s="69"/>
      <c r="E279" s="69"/>
      <c r="F279" s="69"/>
      <c r="G279" s="69"/>
      <c r="H279" s="70"/>
      <c r="I279" s="69"/>
    </row>
    <row r="280" spans="3:9" x14ac:dyDescent="0.3">
      <c r="C280" s="69"/>
      <c r="D280" s="69"/>
      <c r="E280" s="69"/>
      <c r="F280" s="69"/>
      <c r="G280" s="69"/>
      <c r="H280" s="70"/>
      <c r="I280" s="69"/>
    </row>
    <row r="281" spans="3:9" x14ac:dyDescent="0.3">
      <c r="C281" s="69"/>
      <c r="D281" s="69"/>
      <c r="E281" s="69"/>
      <c r="F281" s="69"/>
      <c r="G281" s="69"/>
      <c r="H281" s="70"/>
      <c r="I281" s="69"/>
    </row>
    <row r="282" spans="3:9" x14ac:dyDescent="0.3">
      <c r="C282" s="69"/>
      <c r="D282" s="69"/>
      <c r="E282" s="69"/>
      <c r="F282" s="69"/>
      <c r="G282" s="69"/>
      <c r="H282" s="70"/>
      <c r="I282" s="69"/>
    </row>
    <row r="283" spans="3:9" x14ac:dyDescent="0.3">
      <c r="C283" s="69"/>
      <c r="D283" s="69"/>
      <c r="E283" s="69"/>
      <c r="F283" s="69"/>
      <c r="G283" s="69"/>
      <c r="H283" s="70"/>
      <c r="I283" s="69"/>
    </row>
    <row r="284" spans="3:9" x14ac:dyDescent="0.3">
      <c r="C284" s="69"/>
      <c r="D284" s="69"/>
      <c r="E284" s="69"/>
      <c r="F284" s="69"/>
      <c r="G284" s="69"/>
      <c r="H284" s="70"/>
      <c r="I284" s="69"/>
    </row>
    <row r="285" spans="3:9" x14ac:dyDescent="0.3">
      <c r="C285" s="69"/>
      <c r="D285" s="69"/>
      <c r="E285" s="69"/>
      <c r="F285" s="69"/>
      <c r="G285" s="69"/>
      <c r="H285" s="70"/>
      <c r="I285" s="69"/>
    </row>
    <row r="286" spans="3:9" x14ac:dyDescent="0.3">
      <c r="C286" s="69"/>
      <c r="D286" s="69"/>
      <c r="E286" s="69"/>
      <c r="F286" s="69"/>
      <c r="G286" s="69"/>
      <c r="H286" s="70"/>
      <c r="I286" s="69"/>
    </row>
    <row r="287" spans="3:9" x14ac:dyDescent="0.3">
      <c r="C287" s="69"/>
      <c r="D287" s="69"/>
      <c r="E287" s="69"/>
      <c r="F287" s="69"/>
      <c r="G287" s="69"/>
      <c r="H287" s="70"/>
      <c r="I287" s="69"/>
    </row>
    <row r="288" spans="3:9" x14ac:dyDescent="0.3">
      <c r="C288" s="69"/>
      <c r="D288" s="69"/>
      <c r="E288" s="69"/>
      <c r="F288" s="69"/>
      <c r="G288" s="69"/>
      <c r="H288" s="70"/>
      <c r="I288" s="69"/>
    </row>
    <row r="289" spans="3:9" x14ac:dyDescent="0.3">
      <c r="C289" s="69"/>
      <c r="D289" s="69"/>
      <c r="E289" s="69"/>
      <c r="F289" s="69"/>
      <c r="G289" s="69"/>
      <c r="H289" s="70"/>
      <c r="I289" s="69"/>
    </row>
    <row r="290" spans="3:9" x14ac:dyDescent="0.3">
      <c r="C290" s="69"/>
      <c r="D290" s="69"/>
      <c r="E290" s="69"/>
      <c r="F290" s="69"/>
      <c r="G290" s="69"/>
      <c r="H290" s="70"/>
      <c r="I290" s="69"/>
    </row>
    <row r="291" spans="3:9" x14ac:dyDescent="0.3">
      <c r="C291" s="69"/>
      <c r="D291" s="69"/>
      <c r="E291" s="69"/>
      <c r="F291" s="69"/>
      <c r="G291" s="69"/>
      <c r="H291" s="70"/>
      <c r="I291" s="69"/>
    </row>
    <row r="292" spans="3:9" x14ac:dyDescent="0.3">
      <c r="C292" s="69"/>
      <c r="D292" s="69"/>
      <c r="E292" s="69"/>
      <c r="F292" s="69"/>
      <c r="G292" s="69"/>
      <c r="H292" s="70"/>
      <c r="I292" s="69"/>
    </row>
    <row r="293" spans="3:9" x14ac:dyDescent="0.3">
      <c r="C293" s="69"/>
      <c r="D293" s="69"/>
      <c r="E293" s="69"/>
      <c r="F293" s="69"/>
      <c r="G293" s="69"/>
      <c r="H293" s="70"/>
      <c r="I293" s="69"/>
    </row>
    <row r="294" spans="3:9" x14ac:dyDescent="0.3">
      <c r="C294" s="69"/>
      <c r="D294" s="69"/>
      <c r="E294" s="69"/>
      <c r="F294" s="69"/>
      <c r="G294" s="69"/>
      <c r="H294" s="70"/>
      <c r="I294" s="69"/>
    </row>
    <row r="295" spans="3:9" x14ac:dyDescent="0.3">
      <c r="C295" s="69"/>
      <c r="D295" s="69"/>
      <c r="E295" s="69"/>
      <c r="F295" s="69"/>
      <c r="G295" s="69"/>
      <c r="H295" s="70"/>
      <c r="I295" s="69"/>
    </row>
    <row r="296" spans="3:9" x14ac:dyDescent="0.3">
      <c r="C296" s="69"/>
      <c r="D296" s="69"/>
      <c r="E296" s="69"/>
      <c r="F296" s="69"/>
      <c r="G296" s="69"/>
      <c r="H296" s="70"/>
      <c r="I296" s="69"/>
    </row>
    <row r="297" spans="3:9" x14ac:dyDescent="0.3">
      <c r="C297" s="69"/>
      <c r="D297" s="69"/>
      <c r="E297" s="69"/>
      <c r="F297" s="69"/>
      <c r="G297" s="69"/>
      <c r="H297" s="70"/>
      <c r="I297" s="69"/>
    </row>
    <row r="298" spans="3:9" x14ac:dyDescent="0.3">
      <c r="C298" s="69"/>
      <c r="D298" s="69"/>
      <c r="E298" s="69"/>
      <c r="F298" s="69"/>
      <c r="G298" s="69"/>
      <c r="H298" s="70"/>
      <c r="I298" s="69"/>
    </row>
    <row r="299" spans="3:9" x14ac:dyDescent="0.3">
      <c r="C299" s="69"/>
      <c r="D299" s="69"/>
      <c r="E299" s="69"/>
      <c r="F299" s="69"/>
      <c r="G299" s="69"/>
      <c r="H299" s="70"/>
      <c r="I299" s="69"/>
    </row>
    <row r="300" spans="3:9" x14ac:dyDescent="0.3">
      <c r="C300" s="69"/>
      <c r="D300" s="69"/>
      <c r="E300" s="69"/>
      <c r="F300" s="69"/>
      <c r="G300" s="69"/>
      <c r="H300" s="70"/>
      <c r="I300" s="69"/>
    </row>
    <row r="301" spans="3:9" x14ac:dyDescent="0.3">
      <c r="C301" s="69"/>
      <c r="D301" s="69"/>
      <c r="E301" s="69"/>
      <c r="F301" s="69"/>
      <c r="G301" s="69"/>
      <c r="H301" s="70"/>
      <c r="I301" s="69"/>
    </row>
    <row r="302" spans="3:9" x14ac:dyDescent="0.3">
      <c r="C302" s="69"/>
      <c r="D302" s="69"/>
      <c r="E302" s="69"/>
      <c r="F302" s="69"/>
      <c r="G302" s="69"/>
      <c r="H302" s="70"/>
      <c r="I302" s="69"/>
    </row>
    <row r="303" spans="3:9" x14ac:dyDescent="0.3">
      <c r="C303" s="69"/>
      <c r="D303" s="69"/>
      <c r="E303" s="69"/>
      <c r="F303" s="69"/>
      <c r="G303" s="69"/>
      <c r="H303" s="70"/>
      <c r="I303" s="69"/>
    </row>
    <row r="304" spans="3:9" x14ac:dyDescent="0.3">
      <c r="C304" s="69"/>
      <c r="D304" s="69"/>
      <c r="E304" s="69"/>
      <c r="F304" s="69"/>
      <c r="G304" s="69"/>
      <c r="H304" s="70"/>
      <c r="I304" s="69"/>
    </row>
    <row r="305" spans="3:9" x14ac:dyDescent="0.3">
      <c r="C305" s="69"/>
      <c r="D305" s="69"/>
      <c r="E305" s="69"/>
      <c r="F305" s="69"/>
      <c r="G305" s="69"/>
      <c r="H305" s="70"/>
      <c r="I305" s="69"/>
    </row>
    <row r="306" spans="3:9" x14ac:dyDescent="0.3">
      <c r="C306" s="69"/>
      <c r="D306" s="69"/>
      <c r="E306" s="69"/>
      <c r="F306" s="69"/>
      <c r="G306" s="69"/>
      <c r="H306" s="70"/>
      <c r="I306" s="69"/>
    </row>
    <row r="307" spans="3:9" x14ac:dyDescent="0.3">
      <c r="C307" s="69"/>
      <c r="D307" s="69"/>
      <c r="E307" s="69"/>
      <c r="F307" s="69"/>
      <c r="G307" s="69"/>
      <c r="H307" s="70"/>
      <c r="I307" s="69"/>
    </row>
    <row r="308" spans="3:9" x14ac:dyDescent="0.3">
      <c r="C308" s="69"/>
      <c r="D308" s="69"/>
      <c r="E308" s="69"/>
      <c r="F308" s="69"/>
      <c r="G308" s="69"/>
      <c r="H308" s="70"/>
      <c r="I308" s="69"/>
    </row>
    <row r="309" spans="3:9" x14ac:dyDescent="0.3">
      <c r="C309" s="69"/>
      <c r="D309" s="69"/>
      <c r="E309" s="69"/>
      <c r="F309" s="69"/>
      <c r="G309" s="69"/>
      <c r="H309" s="70"/>
      <c r="I309" s="69"/>
    </row>
    <row r="310" spans="3:9" x14ac:dyDescent="0.3">
      <c r="C310" s="69"/>
      <c r="D310" s="69"/>
      <c r="E310" s="69"/>
      <c r="F310" s="69"/>
      <c r="G310" s="69"/>
      <c r="H310" s="70"/>
      <c r="I310" s="69"/>
    </row>
    <row r="311" spans="3:9" x14ac:dyDescent="0.3">
      <c r="C311" s="69"/>
      <c r="D311" s="69"/>
      <c r="E311" s="69"/>
      <c r="F311" s="69"/>
      <c r="G311" s="69"/>
      <c r="H311" s="70"/>
      <c r="I311" s="69"/>
    </row>
    <row r="312" spans="3:9" x14ac:dyDescent="0.3">
      <c r="C312" s="69"/>
      <c r="D312" s="69"/>
      <c r="E312" s="69"/>
      <c r="F312" s="69"/>
      <c r="G312" s="69"/>
      <c r="H312" s="70"/>
      <c r="I312" s="69"/>
    </row>
    <row r="313" spans="3:9" x14ac:dyDescent="0.3">
      <c r="C313" s="69"/>
      <c r="D313" s="69"/>
      <c r="E313" s="69"/>
      <c r="F313" s="69"/>
      <c r="G313" s="69"/>
      <c r="H313" s="70"/>
      <c r="I313" s="69"/>
    </row>
    <row r="314" spans="3:9" x14ac:dyDescent="0.3">
      <c r="C314" s="69"/>
      <c r="D314" s="69"/>
      <c r="E314" s="69"/>
      <c r="F314" s="69"/>
      <c r="G314" s="69"/>
      <c r="H314" s="70"/>
      <c r="I314" s="69"/>
    </row>
    <row r="315" spans="3:9" x14ac:dyDescent="0.3">
      <c r="C315" s="69"/>
      <c r="D315" s="69"/>
      <c r="E315" s="69"/>
      <c r="F315" s="69"/>
      <c r="G315" s="69"/>
      <c r="H315" s="70"/>
      <c r="I315" s="69"/>
    </row>
    <row r="316" spans="3:9" x14ac:dyDescent="0.3">
      <c r="C316" s="69"/>
      <c r="D316" s="69"/>
      <c r="E316" s="69"/>
      <c r="F316" s="69"/>
      <c r="G316" s="69"/>
      <c r="H316" s="70"/>
      <c r="I316" s="69"/>
    </row>
    <row r="317" spans="3:9" x14ac:dyDescent="0.3">
      <c r="C317" s="69"/>
      <c r="D317" s="69"/>
      <c r="E317" s="69"/>
      <c r="F317" s="69"/>
      <c r="G317" s="69"/>
      <c r="H317" s="70"/>
      <c r="I317" s="69"/>
    </row>
    <row r="318" spans="3:9" x14ac:dyDescent="0.3">
      <c r="C318" s="69"/>
      <c r="D318" s="69"/>
      <c r="E318" s="69"/>
      <c r="F318" s="69"/>
      <c r="G318" s="69"/>
      <c r="H318" s="70"/>
      <c r="I318" s="69"/>
    </row>
    <row r="319" spans="3:9" x14ac:dyDescent="0.3">
      <c r="C319" s="69"/>
      <c r="D319" s="69"/>
      <c r="E319" s="69"/>
      <c r="F319" s="69"/>
      <c r="G319" s="69"/>
      <c r="H319" s="70"/>
      <c r="I319" s="69"/>
    </row>
    <row r="320" spans="3:9" x14ac:dyDescent="0.3">
      <c r="C320" s="69"/>
      <c r="D320" s="69"/>
      <c r="E320" s="69"/>
      <c r="F320" s="69"/>
      <c r="G320" s="69"/>
      <c r="H320" s="70"/>
      <c r="I320" s="69"/>
    </row>
    <row r="321" spans="3:9" x14ac:dyDescent="0.3">
      <c r="C321" s="69"/>
      <c r="D321" s="69"/>
      <c r="E321" s="69"/>
      <c r="F321" s="69"/>
      <c r="G321" s="69"/>
      <c r="H321" s="70"/>
      <c r="I321" s="69"/>
    </row>
    <row r="322" spans="3:9" x14ac:dyDescent="0.3">
      <c r="C322" s="69"/>
      <c r="D322" s="69"/>
      <c r="E322" s="69"/>
      <c r="F322" s="69"/>
      <c r="G322" s="69"/>
      <c r="H322" s="70"/>
      <c r="I322" s="69"/>
    </row>
    <row r="323" spans="3:9" x14ac:dyDescent="0.3">
      <c r="C323" s="69"/>
      <c r="D323" s="69"/>
      <c r="E323" s="69"/>
      <c r="F323" s="69"/>
      <c r="G323" s="69"/>
      <c r="H323" s="70"/>
      <c r="I323" s="69"/>
    </row>
    <row r="324" spans="3:9" x14ac:dyDescent="0.3">
      <c r="C324" s="69"/>
      <c r="D324" s="69"/>
      <c r="E324" s="69"/>
      <c r="F324" s="69"/>
      <c r="G324" s="69"/>
      <c r="H324" s="70"/>
      <c r="I324" s="69"/>
    </row>
    <row r="325" spans="3:9" x14ac:dyDescent="0.3">
      <c r="C325" s="69"/>
      <c r="D325" s="69"/>
      <c r="E325" s="69"/>
      <c r="F325" s="69"/>
      <c r="G325" s="69"/>
      <c r="H325" s="70"/>
      <c r="I325" s="69"/>
    </row>
    <row r="326" spans="3:9" x14ac:dyDescent="0.3">
      <c r="C326" s="69"/>
      <c r="D326" s="69"/>
      <c r="E326" s="69"/>
      <c r="F326" s="69"/>
      <c r="G326" s="69"/>
      <c r="H326" s="70"/>
      <c r="I326" s="69"/>
    </row>
    <row r="327" spans="3:9" x14ac:dyDescent="0.3">
      <c r="C327" s="69"/>
      <c r="D327" s="69"/>
      <c r="E327" s="69"/>
      <c r="F327" s="69"/>
      <c r="G327" s="69"/>
      <c r="H327" s="70"/>
      <c r="I327" s="69"/>
    </row>
    <row r="328" spans="3:9" x14ac:dyDescent="0.3">
      <c r="C328" s="69"/>
      <c r="D328" s="69"/>
      <c r="E328" s="69"/>
      <c r="F328" s="69"/>
      <c r="G328" s="69"/>
      <c r="H328" s="70"/>
      <c r="I328" s="69"/>
    </row>
    <row r="329" spans="3:9" x14ac:dyDescent="0.3">
      <c r="C329" s="69"/>
      <c r="D329" s="69"/>
      <c r="E329" s="69"/>
      <c r="F329" s="69"/>
      <c r="G329" s="69"/>
      <c r="H329" s="70"/>
      <c r="I329" s="69"/>
    </row>
    <row r="330" spans="3:9" x14ac:dyDescent="0.3">
      <c r="C330" s="69"/>
      <c r="D330" s="69"/>
      <c r="E330" s="69"/>
      <c r="F330" s="69"/>
      <c r="G330" s="69"/>
      <c r="H330" s="70"/>
      <c r="I330" s="69"/>
    </row>
    <row r="331" spans="3:9" x14ac:dyDescent="0.3">
      <c r="C331" s="69"/>
      <c r="D331" s="69"/>
      <c r="E331" s="69"/>
      <c r="F331" s="69"/>
      <c r="G331" s="69"/>
      <c r="H331" s="70"/>
      <c r="I331" s="69"/>
    </row>
    <row r="332" spans="3:9" x14ac:dyDescent="0.3">
      <c r="C332" s="69"/>
      <c r="D332" s="69"/>
      <c r="E332" s="69"/>
      <c r="F332" s="69"/>
      <c r="G332" s="69"/>
      <c r="H332" s="70"/>
      <c r="I332" s="69"/>
    </row>
    <row r="333" spans="3:9" x14ac:dyDescent="0.3">
      <c r="C333" s="69"/>
      <c r="D333" s="69"/>
      <c r="E333" s="69"/>
      <c r="F333" s="69"/>
      <c r="G333" s="69"/>
      <c r="H333" s="70"/>
      <c r="I333" s="69"/>
    </row>
    <row r="334" spans="3:9" x14ac:dyDescent="0.3">
      <c r="C334" s="69"/>
      <c r="D334" s="69"/>
      <c r="E334" s="69"/>
      <c r="F334" s="69"/>
      <c r="G334" s="69"/>
      <c r="H334" s="70"/>
      <c r="I334" s="69"/>
    </row>
    <row r="335" spans="3:9" x14ac:dyDescent="0.3">
      <c r="C335" s="69"/>
      <c r="D335" s="69"/>
      <c r="E335" s="69"/>
      <c r="F335" s="69"/>
      <c r="G335" s="69"/>
      <c r="H335" s="70"/>
      <c r="I335" s="69"/>
    </row>
    <row r="336" spans="3:9" x14ac:dyDescent="0.3">
      <c r="C336" s="69"/>
      <c r="D336" s="69"/>
      <c r="E336" s="69"/>
      <c r="F336" s="69"/>
      <c r="G336" s="69"/>
      <c r="H336" s="70"/>
      <c r="I336" s="69"/>
    </row>
    <row r="337" spans="3:9" x14ac:dyDescent="0.3">
      <c r="C337" s="69"/>
      <c r="D337" s="69"/>
      <c r="E337" s="69"/>
      <c r="F337" s="69"/>
      <c r="G337" s="69"/>
      <c r="H337" s="70"/>
      <c r="I337" s="69"/>
    </row>
    <row r="338" spans="3:9" x14ac:dyDescent="0.3">
      <c r="C338" s="69"/>
      <c r="D338" s="69"/>
      <c r="E338" s="69"/>
      <c r="F338" s="69"/>
      <c r="G338" s="69"/>
      <c r="H338" s="70"/>
      <c r="I338" s="69"/>
    </row>
    <row r="339" spans="3:9" x14ac:dyDescent="0.3">
      <c r="C339" s="69"/>
      <c r="D339" s="69"/>
      <c r="E339" s="69"/>
      <c r="F339" s="69"/>
      <c r="G339" s="69"/>
      <c r="H339" s="70"/>
      <c r="I339" s="69"/>
    </row>
    <row r="340" spans="3:9" x14ac:dyDescent="0.3">
      <c r="C340" s="69"/>
      <c r="D340" s="69"/>
      <c r="E340" s="69"/>
      <c r="F340" s="69"/>
      <c r="G340" s="69"/>
      <c r="H340" s="70"/>
      <c r="I340" s="69"/>
    </row>
    <row r="341" spans="3:9" x14ac:dyDescent="0.3">
      <c r="C341" s="69"/>
      <c r="D341" s="69"/>
      <c r="E341" s="69"/>
      <c r="F341" s="69"/>
      <c r="G341" s="69"/>
      <c r="H341" s="70"/>
      <c r="I341" s="69"/>
    </row>
    <row r="342" spans="3:9" x14ac:dyDescent="0.3">
      <c r="C342" s="69"/>
      <c r="D342" s="69"/>
      <c r="E342" s="69"/>
      <c r="F342" s="69"/>
      <c r="G342" s="69"/>
      <c r="H342" s="70"/>
      <c r="I342" s="69"/>
    </row>
    <row r="343" spans="3:9" x14ac:dyDescent="0.3">
      <c r="C343" s="69"/>
      <c r="D343" s="69"/>
      <c r="E343" s="69"/>
      <c r="F343" s="69"/>
      <c r="G343" s="69"/>
      <c r="H343" s="70"/>
      <c r="I343" s="69"/>
    </row>
    <row r="344" spans="3:9" x14ac:dyDescent="0.3">
      <c r="C344" s="69"/>
      <c r="D344" s="69"/>
      <c r="E344" s="69"/>
      <c r="F344" s="69"/>
      <c r="G344" s="69"/>
      <c r="H344" s="70"/>
      <c r="I344" s="69"/>
    </row>
    <row r="345" spans="3:9" x14ac:dyDescent="0.3">
      <c r="C345" s="69"/>
      <c r="D345" s="69"/>
      <c r="E345" s="69"/>
      <c r="F345" s="69"/>
      <c r="G345" s="69"/>
      <c r="H345" s="70"/>
      <c r="I345" s="69"/>
    </row>
    <row r="346" spans="3:9" x14ac:dyDescent="0.3">
      <c r="C346" s="69"/>
      <c r="D346" s="69"/>
      <c r="E346" s="69"/>
      <c r="F346" s="69"/>
      <c r="G346" s="69"/>
      <c r="H346" s="70"/>
      <c r="I346" s="69"/>
    </row>
    <row r="347" spans="3:9" x14ac:dyDescent="0.3">
      <c r="C347" s="69"/>
      <c r="D347" s="69"/>
      <c r="E347" s="69"/>
      <c r="F347" s="69"/>
      <c r="G347" s="69"/>
      <c r="H347" s="70"/>
      <c r="I347" s="69"/>
    </row>
    <row r="348" spans="3:9" x14ac:dyDescent="0.3">
      <c r="C348" s="69"/>
      <c r="D348" s="69"/>
      <c r="E348" s="69"/>
      <c r="F348" s="69"/>
      <c r="G348" s="69"/>
      <c r="H348" s="70"/>
      <c r="I348" s="69"/>
    </row>
    <row r="349" spans="3:9" x14ac:dyDescent="0.3">
      <c r="C349" s="69"/>
      <c r="D349" s="69"/>
      <c r="E349" s="69"/>
      <c r="F349" s="69"/>
      <c r="G349" s="69"/>
      <c r="H349" s="70"/>
      <c r="I349" s="69"/>
    </row>
    <row r="350" spans="3:9" x14ac:dyDescent="0.3">
      <c r="C350" s="69"/>
      <c r="D350" s="69"/>
      <c r="E350" s="69"/>
      <c r="F350" s="69"/>
      <c r="G350" s="69"/>
      <c r="H350" s="70"/>
      <c r="I350" s="69"/>
    </row>
    <row r="351" spans="3:9" x14ac:dyDescent="0.3">
      <c r="C351" s="69"/>
      <c r="D351" s="69"/>
      <c r="E351" s="69"/>
      <c r="F351" s="69"/>
      <c r="G351" s="69"/>
      <c r="H351" s="70"/>
      <c r="I351" s="69"/>
    </row>
    <row r="352" spans="3:9" x14ac:dyDescent="0.3">
      <c r="C352" s="69"/>
      <c r="D352" s="69"/>
      <c r="E352" s="69"/>
      <c r="F352" s="69"/>
      <c r="G352" s="69"/>
      <c r="H352" s="70"/>
      <c r="I352" s="69"/>
    </row>
    <row r="353" spans="3:9" x14ac:dyDescent="0.3">
      <c r="C353" s="69"/>
      <c r="D353" s="69"/>
      <c r="E353" s="69"/>
      <c r="F353" s="69"/>
      <c r="G353" s="69"/>
      <c r="H353" s="70"/>
      <c r="I353" s="69"/>
    </row>
    <row r="354" spans="3:9" x14ac:dyDescent="0.3">
      <c r="C354" s="69"/>
      <c r="D354" s="69"/>
      <c r="E354" s="69"/>
      <c r="F354" s="69"/>
      <c r="G354" s="69"/>
      <c r="H354" s="70"/>
      <c r="I354" s="69"/>
    </row>
    <row r="355" spans="3:9" x14ac:dyDescent="0.3">
      <c r="C355" s="69"/>
      <c r="D355" s="69"/>
      <c r="E355" s="69"/>
      <c r="F355" s="69"/>
      <c r="G355" s="69"/>
      <c r="H355" s="70"/>
      <c r="I355" s="69"/>
    </row>
    <row r="356" spans="3:9" x14ac:dyDescent="0.3">
      <c r="C356" s="69"/>
      <c r="D356" s="69"/>
      <c r="E356" s="69"/>
      <c r="F356" s="69"/>
      <c r="G356" s="69"/>
      <c r="H356" s="70"/>
      <c r="I356" s="69"/>
    </row>
    <row r="357" spans="3:9" x14ac:dyDescent="0.3">
      <c r="C357" s="69"/>
      <c r="D357" s="69"/>
      <c r="E357" s="69"/>
      <c r="F357" s="69"/>
      <c r="G357" s="69"/>
      <c r="H357" s="70"/>
      <c r="I357" s="69"/>
    </row>
    <row r="358" spans="3:9" x14ac:dyDescent="0.3">
      <c r="C358" s="69"/>
      <c r="D358" s="69"/>
      <c r="E358" s="69"/>
      <c r="F358" s="69"/>
      <c r="G358" s="69"/>
      <c r="H358" s="70"/>
      <c r="I358" s="69"/>
    </row>
    <row r="359" spans="3:9" x14ac:dyDescent="0.3">
      <c r="C359" s="69"/>
      <c r="D359" s="69"/>
      <c r="E359" s="69"/>
      <c r="F359" s="69"/>
      <c r="G359" s="69"/>
      <c r="H359" s="70"/>
      <c r="I359" s="69"/>
    </row>
    <row r="360" spans="3:9" x14ac:dyDescent="0.3">
      <c r="C360" s="69"/>
      <c r="D360" s="69"/>
      <c r="E360" s="69"/>
      <c r="F360" s="69"/>
      <c r="G360" s="69"/>
      <c r="H360" s="70"/>
      <c r="I360" s="69"/>
    </row>
    <row r="361" spans="3:9" x14ac:dyDescent="0.3">
      <c r="C361" s="69"/>
      <c r="D361" s="69"/>
      <c r="E361" s="69"/>
      <c r="F361" s="69"/>
      <c r="G361" s="69"/>
      <c r="H361" s="70"/>
      <c r="I361" s="69"/>
    </row>
    <row r="362" spans="3:9" x14ac:dyDescent="0.3">
      <c r="C362" s="69"/>
      <c r="D362" s="69"/>
      <c r="E362" s="69"/>
      <c r="F362" s="69"/>
      <c r="G362" s="69"/>
      <c r="H362" s="70"/>
      <c r="I362" s="69"/>
    </row>
    <row r="363" spans="3:9" x14ac:dyDescent="0.3">
      <c r="C363" s="69"/>
      <c r="D363" s="69"/>
      <c r="E363" s="69"/>
      <c r="F363" s="69"/>
      <c r="G363" s="69"/>
      <c r="H363" s="70"/>
      <c r="I363" s="69"/>
    </row>
    <row r="364" spans="3:9" x14ac:dyDescent="0.3">
      <c r="C364" s="69"/>
      <c r="D364" s="69"/>
      <c r="E364" s="69"/>
      <c r="F364" s="69"/>
      <c r="G364" s="69"/>
      <c r="H364" s="70"/>
      <c r="I364" s="69"/>
    </row>
    <row r="365" spans="3:9" x14ac:dyDescent="0.3">
      <c r="C365" s="69"/>
      <c r="D365" s="69"/>
      <c r="E365" s="69"/>
      <c r="F365" s="69"/>
      <c r="G365" s="69"/>
      <c r="H365" s="70"/>
      <c r="I365" s="69"/>
    </row>
    <row r="366" spans="3:9" x14ac:dyDescent="0.3">
      <c r="C366" s="69"/>
      <c r="D366" s="69"/>
      <c r="E366" s="69"/>
      <c r="F366" s="69"/>
      <c r="G366" s="69"/>
      <c r="H366" s="70"/>
      <c r="I366" s="69"/>
    </row>
    <row r="367" spans="3:9" x14ac:dyDescent="0.3">
      <c r="C367" s="69"/>
      <c r="D367" s="69"/>
      <c r="E367" s="69"/>
      <c r="F367" s="69"/>
      <c r="G367" s="69"/>
      <c r="H367" s="70"/>
      <c r="I367" s="69"/>
    </row>
    <row r="368" spans="3:9" x14ac:dyDescent="0.3">
      <c r="C368" s="69"/>
      <c r="D368" s="69"/>
      <c r="E368" s="69"/>
      <c r="F368" s="69"/>
      <c r="G368" s="69"/>
      <c r="H368" s="70"/>
      <c r="I368" s="69"/>
    </row>
    <row r="369" spans="3:9" x14ac:dyDescent="0.3">
      <c r="C369" s="69"/>
      <c r="D369" s="69"/>
      <c r="E369" s="69"/>
      <c r="F369" s="69"/>
      <c r="G369" s="69"/>
      <c r="H369" s="70"/>
      <c r="I369" s="69"/>
    </row>
    <row r="370" spans="3:9" x14ac:dyDescent="0.3">
      <c r="C370" s="69"/>
      <c r="D370" s="69"/>
      <c r="E370" s="69"/>
      <c r="F370" s="69"/>
      <c r="G370" s="69"/>
      <c r="H370" s="70"/>
      <c r="I370" s="69"/>
    </row>
    <row r="371" spans="3:9" x14ac:dyDescent="0.3">
      <c r="C371" s="69"/>
      <c r="D371" s="69"/>
      <c r="E371" s="69"/>
      <c r="F371" s="69"/>
      <c r="G371" s="69"/>
      <c r="H371" s="70"/>
      <c r="I371" s="69"/>
    </row>
    <row r="372" spans="3:9" x14ac:dyDescent="0.3">
      <c r="C372" s="69"/>
      <c r="D372" s="69"/>
      <c r="E372" s="69"/>
      <c r="F372" s="69"/>
      <c r="G372" s="69"/>
      <c r="H372" s="70"/>
      <c r="I372" s="69"/>
    </row>
    <row r="373" spans="3:9" x14ac:dyDescent="0.3">
      <c r="C373" s="69"/>
      <c r="D373" s="69"/>
      <c r="E373" s="69"/>
      <c r="F373" s="69"/>
      <c r="G373" s="69"/>
      <c r="H373" s="70"/>
      <c r="I373" s="69"/>
    </row>
    <row r="374" spans="3:9" x14ac:dyDescent="0.3">
      <c r="C374" s="69"/>
      <c r="D374" s="69"/>
      <c r="E374" s="69"/>
      <c r="F374" s="69"/>
      <c r="G374" s="69"/>
      <c r="H374" s="70"/>
      <c r="I374" s="69"/>
    </row>
    <row r="375" spans="3:9" x14ac:dyDescent="0.3">
      <c r="C375" s="69"/>
      <c r="D375" s="69"/>
      <c r="E375" s="69"/>
      <c r="F375" s="69"/>
      <c r="G375" s="69"/>
      <c r="H375" s="70"/>
      <c r="I375" s="69"/>
    </row>
    <row r="376" spans="3:9" x14ac:dyDescent="0.3">
      <c r="C376" s="69"/>
      <c r="D376" s="69"/>
      <c r="E376" s="69"/>
      <c r="F376" s="69"/>
      <c r="G376" s="69"/>
      <c r="H376" s="70"/>
      <c r="I376" s="69"/>
    </row>
    <row r="377" spans="3:9" x14ac:dyDescent="0.3">
      <c r="C377" s="69"/>
      <c r="D377" s="69"/>
      <c r="E377" s="69"/>
      <c r="F377" s="69"/>
      <c r="G377" s="69"/>
      <c r="H377" s="70"/>
      <c r="I377" s="69"/>
    </row>
    <row r="378" spans="3:9" x14ac:dyDescent="0.3">
      <c r="C378" s="69"/>
      <c r="D378" s="69"/>
      <c r="E378" s="69"/>
      <c r="F378" s="69"/>
      <c r="G378" s="69"/>
      <c r="H378" s="70"/>
      <c r="I378" s="69"/>
    </row>
    <row r="379" spans="3:9" x14ac:dyDescent="0.3">
      <c r="C379" s="69"/>
      <c r="D379" s="69"/>
      <c r="E379" s="69"/>
      <c r="F379" s="69"/>
      <c r="G379" s="69"/>
      <c r="H379" s="70"/>
      <c r="I379" s="69"/>
    </row>
    <row r="380" spans="3:9" x14ac:dyDescent="0.3">
      <c r="C380" s="69"/>
      <c r="D380" s="69"/>
      <c r="E380" s="69"/>
      <c r="F380" s="69"/>
      <c r="G380" s="69"/>
      <c r="H380" s="70"/>
      <c r="I380" s="69"/>
    </row>
    <row r="381" spans="3:9" x14ac:dyDescent="0.3">
      <c r="C381" s="69"/>
      <c r="D381" s="69"/>
      <c r="E381" s="69"/>
      <c r="F381" s="69"/>
      <c r="G381" s="69"/>
      <c r="H381" s="70"/>
      <c r="I381" s="69"/>
    </row>
    <row r="382" spans="3:9" x14ac:dyDescent="0.3">
      <c r="C382" s="69"/>
      <c r="D382" s="69"/>
      <c r="E382" s="69"/>
      <c r="F382" s="69"/>
      <c r="G382" s="69"/>
      <c r="H382" s="70"/>
      <c r="I382" s="69"/>
    </row>
    <row r="383" spans="3:9" x14ac:dyDescent="0.3">
      <c r="C383" s="69"/>
      <c r="D383" s="69"/>
      <c r="E383" s="69"/>
      <c r="F383" s="69"/>
      <c r="G383" s="69"/>
      <c r="H383" s="70"/>
      <c r="I383" s="69"/>
    </row>
    <row r="384" spans="3:9" x14ac:dyDescent="0.3">
      <c r="C384" s="69"/>
      <c r="D384" s="69"/>
      <c r="E384" s="69"/>
      <c r="F384" s="69"/>
      <c r="G384" s="69"/>
      <c r="H384" s="70"/>
      <c r="I384" s="69"/>
    </row>
    <row r="385" spans="3:9" x14ac:dyDescent="0.3">
      <c r="C385" s="69"/>
      <c r="D385" s="69"/>
      <c r="E385" s="69"/>
      <c r="F385" s="69"/>
      <c r="G385" s="69"/>
      <c r="H385" s="70"/>
      <c r="I385" s="69"/>
    </row>
    <row r="386" spans="3:9" x14ac:dyDescent="0.3">
      <c r="C386" s="69"/>
      <c r="D386" s="69"/>
      <c r="E386" s="69"/>
      <c r="F386" s="69"/>
      <c r="G386" s="69"/>
      <c r="H386" s="70"/>
      <c r="I386" s="69"/>
    </row>
    <row r="387" spans="3:9" x14ac:dyDescent="0.3">
      <c r="C387" s="69"/>
      <c r="D387" s="69"/>
      <c r="E387" s="69"/>
      <c r="F387" s="69"/>
      <c r="G387" s="69"/>
      <c r="H387" s="70"/>
      <c r="I387" s="69"/>
    </row>
    <row r="388" spans="3:9" x14ac:dyDescent="0.3">
      <c r="C388" s="69"/>
      <c r="D388" s="69"/>
      <c r="E388" s="69"/>
      <c r="F388" s="69"/>
      <c r="G388" s="69"/>
      <c r="H388" s="70"/>
      <c r="I388" s="69"/>
    </row>
    <row r="389" spans="3:9" x14ac:dyDescent="0.3">
      <c r="C389" s="69"/>
      <c r="D389" s="69"/>
      <c r="E389" s="69"/>
      <c r="F389" s="69"/>
      <c r="G389" s="69"/>
      <c r="H389" s="70"/>
      <c r="I389" s="69"/>
    </row>
    <row r="390" spans="3:9" x14ac:dyDescent="0.3">
      <c r="C390" s="69"/>
      <c r="D390" s="69"/>
      <c r="E390" s="69"/>
      <c r="F390" s="69"/>
      <c r="G390" s="69"/>
      <c r="H390" s="70"/>
      <c r="I390" s="69"/>
    </row>
    <row r="391" spans="3:9" x14ac:dyDescent="0.3">
      <c r="C391" s="69"/>
      <c r="D391" s="69"/>
      <c r="E391" s="69"/>
      <c r="F391" s="69"/>
      <c r="G391" s="69"/>
      <c r="H391" s="70"/>
      <c r="I391" s="69"/>
    </row>
    <row r="392" spans="3:9" x14ac:dyDescent="0.3">
      <c r="C392" s="69"/>
      <c r="D392" s="69"/>
      <c r="E392" s="69"/>
      <c r="F392" s="69"/>
      <c r="G392" s="69"/>
      <c r="H392" s="70"/>
      <c r="I392" s="69"/>
    </row>
    <row r="393" spans="3:9" x14ac:dyDescent="0.3">
      <c r="C393" s="69"/>
      <c r="D393" s="69"/>
      <c r="E393" s="69"/>
      <c r="F393" s="69"/>
      <c r="G393" s="69"/>
      <c r="H393" s="70"/>
      <c r="I393" s="69"/>
    </row>
    <row r="394" spans="3:9" x14ac:dyDescent="0.3">
      <c r="C394" s="69"/>
      <c r="D394" s="69"/>
      <c r="E394" s="69"/>
      <c r="F394" s="69"/>
      <c r="G394" s="69"/>
      <c r="H394" s="70"/>
      <c r="I394" s="69"/>
    </row>
    <row r="395" spans="3:9" x14ac:dyDescent="0.3">
      <c r="C395" s="69"/>
      <c r="D395" s="69"/>
      <c r="E395" s="69"/>
      <c r="F395" s="69"/>
      <c r="G395" s="69"/>
      <c r="H395" s="70"/>
      <c r="I395" s="69"/>
    </row>
    <row r="396" spans="3:9" x14ac:dyDescent="0.3">
      <c r="C396" s="69"/>
      <c r="D396" s="69"/>
      <c r="E396" s="69"/>
      <c r="F396" s="69"/>
      <c r="G396" s="69"/>
      <c r="H396" s="70"/>
      <c r="I396" s="69"/>
    </row>
    <row r="397" spans="3:9" x14ac:dyDescent="0.3">
      <c r="C397" s="69"/>
      <c r="D397" s="69"/>
      <c r="E397" s="69"/>
      <c r="F397" s="69"/>
      <c r="G397" s="69"/>
      <c r="H397" s="70"/>
      <c r="I397" s="69"/>
    </row>
    <row r="398" spans="3:9" x14ac:dyDescent="0.3">
      <c r="C398" s="69"/>
      <c r="D398" s="69"/>
      <c r="E398" s="69"/>
      <c r="F398" s="69"/>
      <c r="G398" s="69"/>
      <c r="H398" s="70"/>
      <c r="I398" s="69"/>
    </row>
    <row r="399" spans="3:9" x14ac:dyDescent="0.3">
      <c r="C399" s="69"/>
      <c r="D399" s="69"/>
      <c r="E399" s="69"/>
      <c r="F399" s="69"/>
      <c r="G399" s="69"/>
      <c r="H399" s="70"/>
      <c r="I399" s="69"/>
    </row>
    <row r="400" spans="3:9" x14ac:dyDescent="0.3">
      <c r="C400" s="69"/>
      <c r="D400" s="69"/>
      <c r="E400" s="69"/>
      <c r="F400" s="69"/>
      <c r="G400" s="69"/>
      <c r="H400" s="70"/>
      <c r="I400" s="69"/>
    </row>
    <row r="401" spans="3:9" x14ac:dyDescent="0.3">
      <c r="C401" s="69"/>
      <c r="D401" s="69"/>
      <c r="E401" s="69"/>
      <c r="F401" s="69"/>
      <c r="G401" s="69"/>
      <c r="H401" s="70"/>
      <c r="I401" s="69"/>
    </row>
    <row r="402" spans="3:9" x14ac:dyDescent="0.3">
      <c r="C402" s="69"/>
      <c r="D402" s="69"/>
      <c r="E402" s="69"/>
      <c r="F402" s="69"/>
      <c r="G402" s="69"/>
      <c r="H402" s="70"/>
      <c r="I402" s="69"/>
    </row>
    <row r="403" spans="3:9" x14ac:dyDescent="0.3">
      <c r="C403" s="69"/>
      <c r="D403" s="69"/>
      <c r="E403" s="69"/>
      <c r="F403" s="69"/>
      <c r="G403" s="69"/>
      <c r="H403" s="70"/>
      <c r="I403" s="69"/>
    </row>
    <row r="404" spans="3:9" x14ac:dyDescent="0.3">
      <c r="C404" s="69"/>
      <c r="D404" s="69"/>
      <c r="E404" s="69"/>
      <c r="F404" s="69"/>
      <c r="G404" s="69"/>
      <c r="H404" s="70"/>
      <c r="I404" s="69"/>
    </row>
    <row r="405" spans="3:9" x14ac:dyDescent="0.3">
      <c r="C405" s="69"/>
      <c r="D405" s="69"/>
      <c r="E405" s="69"/>
      <c r="F405" s="69"/>
      <c r="G405" s="69"/>
      <c r="H405" s="70"/>
      <c r="I405" s="69"/>
    </row>
    <row r="406" spans="3:9" x14ac:dyDescent="0.3">
      <c r="C406" s="69"/>
      <c r="D406" s="69"/>
      <c r="E406" s="69"/>
      <c r="F406" s="69"/>
      <c r="G406" s="69"/>
      <c r="H406" s="70"/>
      <c r="I406" s="69"/>
    </row>
    <row r="407" spans="3:9" x14ac:dyDescent="0.3">
      <c r="C407" s="69"/>
      <c r="D407" s="69"/>
      <c r="E407" s="69"/>
      <c r="F407" s="69"/>
      <c r="G407" s="69"/>
      <c r="H407" s="70"/>
      <c r="I407" s="69"/>
    </row>
    <row r="408" spans="3:9" x14ac:dyDescent="0.3">
      <c r="C408" s="69"/>
      <c r="D408" s="69"/>
      <c r="E408" s="69"/>
      <c r="F408" s="69"/>
      <c r="G408" s="69"/>
      <c r="H408" s="70"/>
      <c r="I408" s="69"/>
    </row>
    <row r="409" spans="3:9" x14ac:dyDescent="0.3">
      <c r="C409" s="69"/>
      <c r="D409" s="69"/>
      <c r="E409" s="69"/>
      <c r="F409" s="69"/>
      <c r="G409" s="69"/>
      <c r="H409" s="70"/>
      <c r="I409" s="69"/>
    </row>
    <row r="410" spans="3:9" x14ac:dyDescent="0.3">
      <c r="C410" s="69"/>
      <c r="D410" s="69"/>
      <c r="E410" s="69"/>
      <c r="F410" s="69"/>
      <c r="G410" s="69"/>
      <c r="H410" s="70"/>
      <c r="I410" s="69"/>
    </row>
    <row r="411" spans="3:9" x14ac:dyDescent="0.3">
      <c r="C411" s="69"/>
      <c r="D411" s="69"/>
      <c r="E411" s="69"/>
      <c r="F411" s="69"/>
      <c r="G411" s="69"/>
      <c r="H411" s="70"/>
      <c r="I411" s="69"/>
    </row>
    <row r="412" spans="3:9" x14ac:dyDescent="0.3">
      <c r="C412" s="69"/>
      <c r="D412" s="69"/>
      <c r="E412" s="69"/>
      <c r="F412" s="69"/>
      <c r="G412" s="69"/>
      <c r="H412" s="70"/>
      <c r="I412" s="69"/>
    </row>
    <row r="413" spans="3:9" x14ac:dyDescent="0.3">
      <c r="C413" s="69"/>
      <c r="D413" s="69"/>
      <c r="E413" s="69"/>
      <c r="F413" s="69"/>
      <c r="G413" s="69"/>
      <c r="H413" s="70"/>
      <c r="I413" s="69"/>
    </row>
    <row r="414" spans="3:9" x14ac:dyDescent="0.3">
      <c r="C414" s="69"/>
      <c r="D414" s="69"/>
      <c r="E414" s="69"/>
      <c r="F414" s="69"/>
      <c r="G414" s="69"/>
      <c r="H414" s="70"/>
      <c r="I414" s="69"/>
    </row>
    <row r="415" spans="3:9" x14ac:dyDescent="0.3">
      <c r="C415" s="69"/>
      <c r="D415" s="69"/>
      <c r="E415" s="69"/>
      <c r="F415" s="69"/>
      <c r="G415" s="69"/>
      <c r="H415" s="70"/>
      <c r="I415" s="69"/>
    </row>
    <row r="416" spans="3:9" x14ac:dyDescent="0.3">
      <c r="C416" s="69"/>
      <c r="D416" s="69"/>
      <c r="E416" s="69"/>
      <c r="F416" s="69"/>
      <c r="G416" s="69"/>
      <c r="H416" s="70"/>
      <c r="I416" s="69"/>
    </row>
    <row r="417" spans="3:9" x14ac:dyDescent="0.3">
      <c r="C417" s="69"/>
      <c r="D417" s="69"/>
      <c r="E417" s="69"/>
      <c r="F417" s="69"/>
      <c r="G417" s="69"/>
      <c r="H417" s="70"/>
      <c r="I417" s="69"/>
    </row>
    <row r="418" spans="3:9" x14ac:dyDescent="0.3">
      <c r="C418" s="69"/>
      <c r="D418" s="69"/>
      <c r="E418" s="69"/>
      <c r="F418" s="69"/>
      <c r="G418" s="69"/>
      <c r="H418" s="70"/>
      <c r="I418" s="69"/>
    </row>
    <row r="419" spans="3:9" x14ac:dyDescent="0.3">
      <c r="C419" s="69"/>
      <c r="D419" s="69"/>
      <c r="E419" s="69"/>
      <c r="F419" s="69"/>
      <c r="G419" s="69"/>
      <c r="H419" s="70"/>
      <c r="I419" s="69"/>
    </row>
    <row r="420" spans="3:9" x14ac:dyDescent="0.3">
      <c r="C420" s="69"/>
      <c r="D420" s="69"/>
      <c r="E420" s="69"/>
      <c r="F420" s="69"/>
      <c r="G420" s="69"/>
      <c r="H420" s="70"/>
      <c r="I420" s="69"/>
    </row>
    <row r="421" spans="3:9" x14ac:dyDescent="0.3">
      <c r="C421" s="69"/>
      <c r="D421" s="69"/>
      <c r="E421" s="69"/>
      <c r="F421" s="69"/>
      <c r="G421" s="69"/>
      <c r="H421" s="70"/>
      <c r="I421" s="69"/>
    </row>
    <row r="422" spans="3:9" x14ac:dyDescent="0.3">
      <c r="C422" s="69"/>
      <c r="D422" s="69"/>
      <c r="E422" s="69"/>
      <c r="F422" s="69"/>
      <c r="G422" s="69"/>
      <c r="H422" s="70"/>
      <c r="I422" s="69"/>
    </row>
    <row r="423" spans="3:9" x14ac:dyDescent="0.3">
      <c r="C423" s="69"/>
      <c r="D423" s="69"/>
      <c r="E423" s="69"/>
      <c r="F423" s="69"/>
      <c r="G423" s="69"/>
      <c r="H423" s="70"/>
      <c r="I423" s="69"/>
    </row>
    <row r="424" spans="3:9" x14ac:dyDescent="0.3">
      <c r="C424" s="69"/>
      <c r="D424" s="69"/>
      <c r="E424" s="69"/>
      <c r="F424" s="69"/>
      <c r="G424" s="69"/>
      <c r="H424" s="70"/>
      <c r="I424" s="69"/>
    </row>
    <row r="425" spans="3:9" x14ac:dyDescent="0.3">
      <c r="C425" s="69"/>
      <c r="D425" s="69"/>
      <c r="E425" s="69"/>
      <c r="F425" s="69"/>
      <c r="G425" s="69"/>
      <c r="H425" s="70"/>
      <c r="I425" s="69"/>
    </row>
    <row r="426" spans="3:9" x14ac:dyDescent="0.3">
      <c r="C426" s="69"/>
      <c r="D426" s="69"/>
      <c r="E426" s="69"/>
      <c r="F426" s="69"/>
      <c r="G426" s="69"/>
      <c r="H426" s="70"/>
      <c r="I426" s="69"/>
    </row>
    <row r="427" spans="3:9" x14ac:dyDescent="0.3">
      <c r="C427" s="69"/>
      <c r="D427" s="69"/>
      <c r="E427" s="69"/>
      <c r="F427" s="69"/>
      <c r="G427" s="69"/>
      <c r="H427" s="70"/>
      <c r="I427" s="69"/>
    </row>
    <row r="428" spans="3:9" x14ac:dyDescent="0.3">
      <c r="C428" s="69"/>
      <c r="D428" s="69"/>
      <c r="E428" s="69"/>
      <c r="F428" s="69"/>
      <c r="G428" s="69"/>
      <c r="H428" s="70"/>
      <c r="I428" s="69"/>
    </row>
    <row r="429" spans="3:9" x14ac:dyDescent="0.3">
      <c r="C429" s="69"/>
      <c r="D429" s="69"/>
      <c r="E429" s="69"/>
      <c r="F429" s="69"/>
      <c r="G429" s="69"/>
      <c r="H429" s="70"/>
      <c r="I429" s="69"/>
    </row>
    <row r="430" spans="3:9" x14ac:dyDescent="0.3">
      <c r="C430" s="69"/>
      <c r="D430" s="69"/>
      <c r="E430" s="69"/>
      <c r="F430" s="69"/>
      <c r="G430" s="69"/>
      <c r="H430" s="70"/>
      <c r="I430" s="69"/>
    </row>
    <row r="431" spans="3:9" x14ac:dyDescent="0.3">
      <c r="C431" s="69"/>
      <c r="D431" s="69"/>
      <c r="E431" s="69"/>
      <c r="F431" s="69"/>
      <c r="G431" s="69"/>
      <c r="H431" s="70"/>
      <c r="I431" s="69"/>
    </row>
    <row r="432" spans="3:9" x14ac:dyDescent="0.3">
      <c r="C432" s="69"/>
      <c r="D432" s="69"/>
      <c r="E432" s="69"/>
      <c r="F432" s="69"/>
      <c r="G432" s="69"/>
      <c r="H432" s="70"/>
      <c r="I432" s="69"/>
    </row>
    <row r="433" spans="3:9" x14ac:dyDescent="0.3">
      <c r="C433" s="69"/>
      <c r="D433" s="69"/>
      <c r="E433" s="69"/>
      <c r="F433" s="69"/>
      <c r="G433" s="69"/>
      <c r="H433" s="70"/>
      <c r="I433" s="69"/>
    </row>
    <row r="434" spans="3:9" x14ac:dyDescent="0.3">
      <c r="C434" s="69"/>
      <c r="D434" s="69"/>
      <c r="E434" s="69"/>
      <c r="F434" s="69"/>
      <c r="G434" s="69"/>
      <c r="H434" s="70"/>
      <c r="I434" s="69"/>
    </row>
    <row r="435" spans="3:9" x14ac:dyDescent="0.3">
      <c r="C435" s="69"/>
      <c r="D435" s="69"/>
      <c r="E435" s="69"/>
      <c r="F435" s="69"/>
      <c r="G435" s="69"/>
      <c r="H435" s="70"/>
      <c r="I435" s="69"/>
    </row>
    <row r="436" spans="3:9" x14ac:dyDescent="0.3">
      <c r="C436" s="69"/>
      <c r="D436" s="69"/>
      <c r="E436" s="69"/>
      <c r="F436" s="69"/>
      <c r="G436" s="69"/>
      <c r="H436" s="70"/>
      <c r="I436" s="69"/>
    </row>
    <row r="437" spans="3:9" x14ac:dyDescent="0.3">
      <c r="C437" s="69"/>
      <c r="D437" s="69"/>
      <c r="E437" s="69"/>
      <c r="F437" s="69"/>
      <c r="G437" s="69"/>
      <c r="H437" s="70"/>
      <c r="I437" s="69"/>
    </row>
    <row r="438" spans="3:9" x14ac:dyDescent="0.3">
      <c r="C438" s="69"/>
      <c r="D438" s="69"/>
      <c r="E438" s="69"/>
      <c r="F438" s="69"/>
      <c r="G438" s="69"/>
      <c r="H438" s="70"/>
      <c r="I438" s="69"/>
    </row>
    <row r="439" spans="3:9" x14ac:dyDescent="0.3">
      <c r="C439" s="69"/>
      <c r="D439" s="69"/>
      <c r="E439" s="69"/>
      <c r="F439" s="69"/>
      <c r="G439" s="69"/>
      <c r="H439" s="70"/>
      <c r="I439" s="69"/>
    </row>
    <row r="440" spans="3:9" x14ac:dyDescent="0.3">
      <c r="C440" s="69"/>
      <c r="D440" s="69"/>
      <c r="E440" s="69"/>
      <c r="F440" s="69"/>
      <c r="G440" s="69"/>
      <c r="H440" s="70"/>
      <c r="I440" s="69"/>
    </row>
    <row r="441" spans="3:9" x14ac:dyDescent="0.3">
      <c r="C441" s="69"/>
      <c r="D441" s="69"/>
      <c r="E441" s="69"/>
      <c r="F441" s="69"/>
      <c r="G441" s="69"/>
      <c r="H441" s="70"/>
      <c r="I441" s="69"/>
    </row>
    <row r="442" spans="3:9" x14ac:dyDescent="0.3">
      <c r="C442" s="69"/>
      <c r="D442" s="69"/>
      <c r="E442" s="69"/>
      <c r="F442" s="69"/>
      <c r="G442" s="69"/>
      <c r="H442" s="70"/>
      <c r="I442" s="69"/>
    </row>
    <row r="443" spans="3:9" x14ac:dyDescent="0.3">
      <c r="C443" s="69"/>
      <c r="D443" s="69"/>
      <c r="E443" s="69"/>
      <c r="F443" s="69"/>
      <c r="G443" s="69"/>
      <c r="H443" s="70"/>
      <c r="I443" s="69"/>
    </row>
    <row r="444" spans="3:9" x14ac:dyDescent="0.3">
      <c r="C444" s="69"/>
      <c r="D444" s="69"/>
      <c r="E444" s="69"/>
      <c r="F444" s="69"/>
      <c r="G444" s="69"/>
      <c r="H444" s="70"/>
      <c r="I444" s="69"/>
    </row>
    <row r="445" spans="3:9" x14ac:dyDescent="0.3">
      <c r="C445" s="69"/>
      <c r="D445" s="69"/>
      <c r="E445" s="69"/>
      <c r="F445" s="69"/>
      <c r="G445" s="69"/>
      <c r="H445" s="70"/>
      <c r="I445" s="69"/>
    </row>
    <row r="446" spans="3:9" x14ac:dyDescent="0.3">
      <c r="C446" s="69"/>
      <c r="D446" s="69"/>
      <c r="E446" s="69"/>
      <c r="F446" s="69"/>
      <c r="G446" s="69"/>
      <c r="H446" s="70"/>
      <c r="I446" s="69"/>
    </row>
    <row r="447" spans="3:9" x14ac:dyDescent="0.3">
      <c r="C447" s="69"/>
      <c r="D447" s="69"/>
      <c r="E447" s="69"/>
      <c r="F447" s="69"/>
      <c r="G447" s="69"/>
      <c r="H447" s="70"/>
      <c r="I447" s="69"/>
    </row>
    <row r="448" spans="3:9" x14ac:dyDescent="0.3">
      <c r="C448" s="69"/>
      <c r="D448" s="69"/>
      <c r="E448" s="69"/>
      <c r="F448" s="69"/>
      <c r="G448" s="69"/>
      <c r="H448" s="70"/>
      <c r="I448" s="69"/>
    </row>
    <row r="449" spans="3:9" x14ac:dyDescent="0.3">
      <c r="C449" s="69"/>
      <c r="D449" s="69"/>
      <c r="E449" s="69"/>
      <c r="F449" s="69"/>
      <c r="G449" s="69"/>
      <c r="H449" s="70"/>
      <c r="I449" s="69"/>
    </row>
    <row r="450" spans="3:9" x14ac:dyDescent="0.3">
      <c r="C450" s="69"/>
      <c r="D450" s="69"/>
      <c r="E450" s="69"/>
      <c r="F450" s="69"/>
      <c r="G450" s="69"/>
      <c r="H450" s="70"/>
      <c r="I450" s="69"/>
    </row>
    <row r="451" spans="3:9" x14ac:dyDescent="0.3">
      <c r="C451" s="69"/>
      <c r="D451" s="69"/>
      <c r="E451" s="69"/>
      <c r="F451" s="69"/>
      <c r="G451" s="69"/>
      <c r="H451" s="70"/>
      <c r="I451" s="69"/>
    </row>
    <row r="452" spans="3:9" x14ac:dyDescent="0.3">
      <c r="C452" s="69"/>
      <c r="D452" s="69"/>
      <c r="E452" s="69"/>
      <c r="F452" s="69"/>
      <c r="G452" s="69"/>
      <c r="H452" s="70"/>
      <c r="I452" s="69"/>
    </row>
    <row r="453" spans="3:9" x14ac:dyDescent="0.3">
      <c r="C453" s="69"/>
      <c r="D453" s="69"/>
      <c r="E453" s="69"/>
      <c r="F453" s="69"/>
      <c r="G453" s="69"/>
      <c r="H453" s="70"/>
      <c r="I453" s="69"/>
    </row>
    <row r="454" spans="3:9" x14ac:dyDescent="0.3">
      <c r="C454" s="69"/>
      <c r="D454" s="69"/>
      <c r="E454" s="69"/>
      <c r="F454" s="69"/>
      <c r="G454" s="69"/>
      <c r="H454" s="70"/>
      <c r="I454" s="69"/>
    </row>
    <row r="455" spans="3:9" x14ac:dyDescent="0.3">
      <c r="C455" s="69"/>
      <c r="D455" s="69"/>
      <c r="E455" s="69"/>
      <c r="F455" s="69"/>
      <c r="G455" s="69"/>
      <c r="H455" s="70"/>
      <c r="I455" s="69"/>
    </row>
    <row r="456" spans="3:9" x14ac:dyDescent="0.3">
      <c r="C456" s="69"/>
      <c r="D456" s="69"/>
      <c r="E456" s="69"/>
      <c r="F456" s="69"/>
      <c r="G456" s="69"/>
      <c r="H456" s="70"/>
      <c r="I456" s="69"/>
    </row>
    <row r="457" spans="3:9" x14ac:dyDescent="0.3">
      <c r="C457" s="69"/>
      <c r="D457" s="69"/>
      <c r="E457" s="69"/>
      <c r="F457" s="69"/>
      <c r="G457" s="69"/>
      <c r="H457" s="70"/>
      <c r="I457" s="69"/>
    </row>
    <row r="458" spans="3:9" x14ac:dyDescent="0.3">
      <c r="C458" s="69"/>
      <c r="D458" s="69"/>
      <c r="E458" s="69"/>
      <c r="F458" s="69"/>
      <c r="G458" s="69"/>
      <c r="H458" s="70"/>
      <c r="I458" s="69"/>
    </row>
    <row r="459" spans="3:9" x14ac:dyDescent="0.3">
      <c r="C459" s="69"/>
      <c r="D459" s="69"/>
      <c r="E459" s="69"/>
      <c r="F459" s="69"/>
      <c r="G459" s="69"/>
      <c r="H459" s="70"/>
      <c r="I459" s="69"/>
    </row>
    <row r="460" spans="3:9" x14ac:dyDescent="0.3">
      <c r="C460" s="69"/>
      <c r="D460" s="69"/>
      <c r="E460" s="69"/>
      <c r="F460" s="69"/>
      <c r="G460" s="69"/>
      <c r="H460" s="70"/>
      <c r="I460" s="69"/>
    </row>
    <row r="461" spans="3:9" x14ac:dyDescent="0.3">
      <c r="C461" s="69"/>
      <c r="D461" s="69"/>
      <c r="E461" s="69"/>
      <c r="F461" s="69"/>
      <c r="G461" s="69"/>
      <c r="H461" s="70"/>
      <c r="I461" s="69"/>
    </row>
    <row r="462" spans="3:9" x14ac:dyDescent="0.3">
      <c r="C462" s="69"/>
      <c r="D462" s="69"/>
      <c r="E462" s="69"/>
      <c r="F462" s="69"/>
      <c r="G462" s="69"/>
      <c r="H462" s="70"/>
      <c r="I462" s="69"/>
    </row>
    <row r="463" spans="3:9" x14ac:dyDescent="0.3">
      <c r="C463" s="69"/>
      <c r="D463" s="69"/>
      <c r="E463" s="69"/>
      <c r="F463" s="69"/>
      <c r="G463" s="69"/>
      <c r="H463" s="70"/>
      <c r="I463" s="69"/>
    </row>
    <row r="464" spans="3:9" x14ac:dyDescent="0.3">
      <c r="C464" s="69"/>
      <c r="D464" s="69"/>
      <c r="E464" s="69"/>
      <c r="F464" s="69"/>
      <c r="G464" s="69"/>
      <c r="H464" s="70"/>
      <c r="I464" s="69"/>
    </row>
    <row r="465" spans="3:9" x14ac:dyDescent="0.3">
      <c r="C465" s="69"/>
      <c r="D465" s="69"/>
      <c r="E465" s="69"/>
      <c r="F465" s="69"/>
      <c r="G465" s="69"/>
      <c r="H465" s="70"/>
      <c r="I465" s="69"/>
    </row>
    <row r="466" spans="3:9" x14ac:dyDescent="0.3">
      <c r="C466" s="69"/>
      <c r="D466" s="69"/>
      <c r="E466" s="69"/>
      <c r="F466" s="69"/>
      <c r="G466" s="69"/>
      <c r="H466" s="70"/>
      <c r="I466" s="69"/>
    </row>
    <row r="467" spans="3:9" x14ac:dyDescent="0.3">
      <c r="C467" s="69"/>
      <c r="D467" s="69"/>
      <c r="E467" s="69"/>
      <c r="F467" s="69"/>
      <c r="G467" s="69"/>
      <c r="H467" s="70"/>
      <c r="I467" s="69"/>
    </row>
    <row r="468" spans="3:9" x14ac:dyDescent="0.3">
      <c r="C468" s="69"/>
      <c r="D468" s="69"/>
      <c r="E468" s="69"/>
      <c r="F468" s="69"/>
      <c r="G468" s="69"/>
      <c r="H468" s="70"/>
      <c r="I468" s="69"/>
    </row>
    <row r="469" spans="3:9" x14ac:dyDescent="0.3">
      <c r="C469" s="69"/>
      <c r="D469" s="69"/>
      <c r="E469" s="69"/>
      <c r="F469" s="69"/>
      <c r="G469" s="69"/>
      <c r="H469" s="70"/>
      <c r="I469" s="69"/>
    </row>
    <row r="470" spans="3:9" x14ac:dyDescent="0.3">
      <c r="C470" s="69"/>
      <c r="D470" s="69"/>
      <c r="E470" s="69"/>
      <c r="F470" s="69"/>
      <c r="G470" s="69"/>
      <c r="H470" s="70"/>
      <c r="I470" s="69"/>
    </row>
    <row r="471" spans="3:9" x14ac:dyDescent="0.3">
      <c r="C471" s="69"/>
      <c r="D471" s="69"/>
      <c r="E471" s="69"/>
      <c r="F471" s="69"/>
      <c r="G471" s="69"/>
      <c r="H471" s="70"/>
      <c r="I471" s="69"/>
    </row>
    <row r="472" spans="3:9" x14ac:dyDescent="0.3">
      <c r="C472" s="69"/>
      <c r="D472" s="69"/>
      <c r="E472" s="69"/>
      <c r="F472" s="69"/>
      <c r="G472" s="69"/>
      <c r="H472" s="70"/>
      <c r="I472" s="69"/>
    </row>
    <row r="473" spans="3:9" x14ac:dyDescent="0.3">
      <c r="C473" s="69"/>
      <c r="D473" s="69"/>
      <c r="E473" s="69"/>
      <c r="F473" s="69"/>
      <c r="G473" s="69"/>
      <c r="H473" s="70"/>
      <c r="I473" s="69"/>
    </row>
    <row r="474" spans="3:9" x14ac:dyDescent="0.3">
      <c r="C474" s="69"/>
      <c r="D474" s="69"/>
      <c r="E474" s="69"/>
      <c r="F474" s="69"/>
      <c r="G474" s="69"/>
      <c r="H474" s="70"/>
      <c r="I474" s="69"/>
    </row>
    <row r="475" spans="3:9" x14ac:dyDescent="0.3">
      <c r="C475" s="69"/>
      <c r="D475" s="69"/>
      <c r="E475" s="69"/>
      <c r="F475" s="69"/>
      <c r="G475" s="69"/>
      <c r="H475" s="70"/>
      <c r="I475" s="69"/>
    </row>
    <row r="476" spans="3:9" x14ac:dyDescent="0.3">
      <c r="C476" s="69"/>
      <c r="D476" s="69"/>
      <c r="E476" s="69"/>
      <c r="F476" s="69"/>
      <c r="G476" s="69"/>
      <c r="H476" s="70"/>
      <c r="I476" s="69"/>
    </row>
    <row r="477" spans="3:9" x14ac:dyDescent="0.3">
      <c r="C477" s="69"/>
      <c r="D477" s="69"/>
      <c r="E477" s="69"/>
      <c r="F477" s="69"/>
      <c r="G477" s="69"/>
      <c r="H477" s="70"/>
      <c r="I477" s="69"/>
    </row>
    <row r="478" spans="3:9" x14ac:dyDescent="0.3">
      <c r="C478" s="69"/>
      <c r="D478" s="69"/>
      <c r="E478" s="69"/>
      <c r="F478" s="69"/>
      <c r="G478" s="69"/>
      <c r="H478" s="70"/>
      <c r="I478" s="69"/>
    </row>
    <row r="479" spans="3:9" x14ac:dyDescent="0.3">
      <c r="C479" s="69"/>
      <c r="D479" s="69"/>
      <c r="E479" s="69"/>
      <c r="F479" s="69"/>
      <c r="G479" s="69"/>
      <c r="H479" s="70"/>
      <c r="I479" s="69"/>
    </row>
    <row r="480" spans="3:9" x14ac:dyDescent="0.3">
      <c r="C480" s="69"/>
      <c r="D480" s="69"/>
      <c r="E480" s="69"/>
      <c r="F480" s="69"/>
      <c r="G480" s="69"/>
      <c r="H480" s="70"/>
      <c r="I480" s="69"/>
    </row>
    <row r="481" spans="3:9" x14ac:dyDescent="0.3">
      <c r="C481" s="69"/>
      <c r="D481" s="69"/>
      <c r="E481" s="69"/>
      <c r="F481" s="69"/>
      <c r="G481" s="69"/>
      <c r="H481" s="70"/>
      <c r="I481" s="69"/>
    </row>
    <row r="482" spans="3:9" x14ac:dyDescent="0.3">
      <c r="C482" s="69"/>
      <c r="D482" s="69"/>
      <c r="E482" s="69"/>
      <c r="F482" s="69"/>
      <c r="G482" s="69"/>
      <c r="H482" s="70"/>
      <c r="I482" s="69"/>
    </row>
    <row r="483" spans="3:9" x14ac:dyDescent="0.3">
      <c r="C483" s="69"/>
      <c r="D483" s="69"/>
      <c r="E483" s="69"/>
      <c r="F483" s="69"/>
      <c r="G483" s="69"/>
      <c r="H483" s="70"/>
      <c r="I483" s="69"/>
    </row>
    <row r="484" spans="3:9" x14ac:dyDescent="0.3">
      <c r="C484" s="69"/>
      <c r="D484" s="69"/>
      <c r="E484" s="69"/>
      <c r="F484" s="69"/>
      <c r="G484" s="69"/>
      <c r="H484" s="70"/>
      <c r="I484" s="69"/>
    </row>
    <row r="485" spans="3:9" x14ac:dyDescent="0.3">
      <c r="C485" s="69"/>
      <c r="D485" s="69"/>
      <c r="E485" s="69"/>
      <c r="F485" s="69"/>
      <c r="G485" s="69"/>
      <c r="H485" s="70"/>
      <c r="I485" s="69"/>
    </row>
    <row r="486" spans="3:9" x14ac:dyDescent="0.3">
      <c r="C486" s="69"/>
      <c r="D486" s="69"/>
      <c r="E486" s="69"/>
      <c r="F486" s="69"/>
      <c r="G486" s="69"/>
      <c r="H486" s="70"/>
      <c r="I486" s="69"/>
    </row>
    <row r="487" spans="3:9" x14ac:dyDescent="0.3">
      <c r="C487" s="69"/>
      <c r="D487" s="69"/>
      <c r="E487" s="69"/>
      <c r="F487" s="69"/>
      <c r="G487" s="69"/>
      <c r="H487" s="70"/>
      <c r="I487" s="69"/>
    </row>
    <row r="488" spans="3:9" x14ac:dyDescent="0.3">
      <c r="C488" s="69"/>
      <c r="D488" s="69"/>
      <c r="E488" s="69"/>
      <c r="F488" s="69"/>
      <c r="G488" s="69"/>
      <c r="H488" s="70"/>
      <c r="I488" s="69"/>
    </row>
    <row r="489" spans="3:9" x14ac:dyDescent="0.3">
      <c r="C489" s="69"/>
      <c r="D489" s="69"/>
      <c r="E489" s="69"/>
      <c r="F489" s="69"/>
      <c r="G489" s="69"/>
      <c r="H489" s="70"/>
      <c r="I489" s="69"/>
    </row>
    <row r="490" spans="3:9" x14ac:dyDescent="0.3">
      <c r="C490" s="69"/>
      <c r="D490" s="69"/>
      <c r="E490" s="69"/>
      <c r="F490" s="69"/>
      <c r="G490" s="69"/>
      <c r="H490" s="70"/>
      <c r="I490" s="69"/>
    </row>
    <row r="491" spans="3:9" x14ac:dyDescent="0.3">
      <c r="C491" s="69"/>
      <c r="D491" s="69"/>
      <c r="E491" s="69"/>
      <c r="F491" s="69"/>
      <c r="G491" s="69"/>
      <c r="H491" s="70"/>
      <c r="I491" s="69"/>
    </row>
    <row r="492" spans="3:9" x14ac:dyDescent="0.3">
      <c r="C492" s="69"/>
      <c r="D492" s="69"/>
      <c r="E492" s="69"/>
      <c r="F492" s="69"/>
      <c r="G492" s="69"/>
      <c r="H492" s="70"/>
      <c r="I492" s="69"/>
    </row>
    <row r="493" spans="3:9" x14ac:dyDescent="0.3">
      <c r="C493" s="69"/>
      <c r="D493" s="69"/>
      <c r="E493" s="69"/>
      <c r="F493" s="69"/>
      <c r="G493" s="69"/>
      <c r="H493" s="70"/>
      <c r="I493" s="69"/>
    </row>
    <row r="494" spans="3:9" x14ac:dyDescent="0.3">
      <c r="C494" s="69"/>
      <c r="D494" s="69"/>
      <c r="E494" s="69"/>
      <c r="F494" s="69"/>
      <c r="G494" s="69"/>
      <c r="H494" s="70"/>
      <c r="I494" s="69"/>
    </row>
    <row r="495" spans="3:9" x14ac:dyDescent="0.3">
      <c r="C495" s="69"/>
      <c r="D495" s="69"/>
      <c r="E495" s="69"/>
      <c r="F495" s="69"/>
      <c r="G495" s="69"/>
      <c r="H495" s="70"/>
      <c r="I495" s="69"/>
    </row>
    <row r="496" spans="3:9" x14ac:dyDescent="0.3">
      <c r="C496" s="69"/>
      <c r="D496" s="69"/>
      <c r="E496" s="69"/>
      <c r="F496" s="69"/>
      <c r="G496" s="69"/>
      <c r="H496" s="70"/>
      <c r="I496" s="69"/>
    </row>
    <row r="497" spans="3:9" x14ac:dyDescent="0.3">
      <c r="C497" s="69"/>
      <c r="D497" s="69"/>
      <c r="E497" s="69"/>
      <c r="F497" s="69"/>
      <c r="G497" s="69"/>
      <c r="H497" s="70"/>
      <c r="I497" s="69"/>
    </row>
    <row r="498" spans="3:9" x14ac:dyDescent="0.3">
      <c r="C498" s="69"/>
      <c r="D498" s="69"/>
      <c r="E498" s="69"/>
      <c r="F498" s="69"/>
      <c r="G498" s="69"/>
      <c r="H498" s="70"/>
      <c r="I498" s="69"/>
    </row>
    <row r="499" spans="3:9" x14ac:dyDescent="0.3">
      <c r="C499" s="69"/>
      <c r="D499" s="69"/>
      <c r="E499" s="69"/>
      <c r="F499" s="69"/>
      <c r="G499" s="69"/>
      <c r="H499" s="70"/>
      <c r="I499" s="69"/>
    </row>
    <row r="500" spans="3:9" x14ac:dyDescent="0.3">
      <c r="C500" s="69"/>
      <c r="D500" s="69"/>
      <c r="E500" s="69"/>
      <c r="F500" s="69"/>
      <c r="G500" s="69"/>
      <c r="H500" s="70"/>
      <c r="I500" s="69"/>
    </row>
    <row r="501" spans="3:9" x14ac:dyDescent="0.3">
      <c r="C501" s="69"/>
      <c r="D501" s="69"/>
      <c r="E501" s="69"/>
      <c r="F501" s="69"/>
      <c r="G501" s="69"/>
      <c r="H501" s="70"/>
      <c r="I501" s="69"/>
    </row>
    <row r="502" spans="3:9" x14ac:dyDescent="0.3">
      <c r="C502" s="69"/>
      <c r="D502" s="69"/>
      <c r="E502" s="69"/>
      <c r="F502" s="69"/>
      <c r="G502" s="69"/>
      <c r="H502" s="70"/>
      <c r="I502" s="69"/>
    </row>
    <row r="503" spans="3:9" x14ac:dyDescent="0.3">
      <c r="C503" s="69"/>
      <c r="D503" s="69"/>
      <c r="E503" s="69"/>
      <c r="F503" s="69"/>
      <c r="G503" s="69"/>
      <c r="H503" s="70"/>
      <c r="I503" s="69"/>
    </row>
    <row r="504" spans="3:9" x14ac:dyDescent="0.3">
      <c r="C504" s="69"/>
      <c r="D504" s="69"/>
      <c r="E504" s="69"/>
      <c r="F504" s="69"/>
      <c r="G504" s="69"/>
      <c r="H504" s="70"/>
      <c r="I504" s="69"/>
    </row>
    <row r="505" spans="3:9" x14ac:dyDescent="0.3">
      <c r="C505" s="69"/>
      <c r="D505" s="69"/>
      <c r="E505" s="69"/>
      <c r="F505" s="69"/>
      <c r="G505" s="69"/>
      <c r="H505" s="70"/>
      <c r="I505" s="69"/>
    </row>
    <row r="506" spans="3:9" x14ac:dyDescent="0.3">
      <c r="C506" s="69"/>
      <c r="D506" s="69"/>
      <c r="E506" s="69"/>
      <c r="F506" s="69"/>
      <c r="G506" s="69"/>
      <c r="H506" s="70"/>
      <c r="I506" s="69"/>
    </row>
    <row r="507" spans="3:9" x14ac:dyDescent="0.3">
      <c r="C507" s="69"/>
      <c r="D507" s="69"/>
      <c r="E507" s="69"/>
      <c r="F507" s="69"/>
      <c r="G507" s="69"/>
      <c r="H507" s="70"/>
      <c r="I507" s="69"/>
    </row>
    <row r="508" spans="3:9" x14ac:dyDescent="0.3">
      <c r="C508" s="69"/>
      <c r="D508" s="69"/>
      <c r="E508" s="69"/>
      <c r="F508" s="69"/>
      <c r="G508" s="69"/>
      <c r="H508" s="70"/>
      <c r="I508" s="69"/>
    </row>
    <row r="509" spans="3:9" x14ac:dyDescent="0.3">
      <c r="C509" s="69"/>
      <c r="D509" s="69"/>
      <c r="E509" s="69"/>
      <c r="F509" s="69"/>
      <c r="G509" s="69"/>
      <c r="H509" s="70"/>
      <c r="I509" s="69"/>
    </row>
    <row r="510" spans="3:9" x14ac:dyDescent="0.3">
      <c r="C510" s="69"/>
      <c r="D510" s="69"/>
      <c r="E510" s="69"/>
      <c r="F510" s="69"/>
      <c r="G510" s="69"/>
      <c r="H510" s="70"/>
      <c r="I510" s="69"/>
    </row>
    <row r="511" spans="3:9" x14ac:dyDescent="0.3">
      <c r="C511" s="69"/>
      <c r="D511" s="69"/>
      <c r="E511" s="69"/>
      <c r="F511" s="69"/>
      <c r="G511" s="69"/>
      <c r="H511" s="70"/>
      <c r="I511" s="69"/>
    </row>
    <row r="512" spans="3:9" x14ac:dyDescent="0.3">
      <c r="C512" s="69"/>
      <c r="D512" s="69"/>
      <c r="E512" s="69"/>
      <c r="F512" s="69"/>
      <c r="G512" s="69"/>
      <c r="H512" s="70"/>
      <c r="I512" s="69"/>
    </row>
    <row r="513" spans="3:9" x14ac:dyDescent="0.3">
      <c r="C513" s="69"/>
      <c r="D513" s="69"/>
      <c r="E513" s="69"/>
      <c r="F513" s="69"/>
      <c r="G513" s="69"/>
      <c r="H513" s="70"/>
      <c r="I513" s="69"/>
    </row>
    <row r="514" spans="3:9" x14ac:dyDescent="0.3">
      <c r="C514" s="69"/>
      <c r="D514" s="69"/>
      <c r="E514" s="69"/>
      <c r="F514" s="69"/>
      <c r="G514" s="69"/>
      <c r="H514" s="70"/>
      <c r="I514" s="69"/>
    </row>
    <row r="515" spans="3:9" ht="14.1" customHeight="1" x14ac:dyDescent="0.3">
      <c r="C515" s="69"/>
      <c r="D515" s="69"/>
      <c r="E515" s="69"/>
      <c r="F515" s="69"/>
      <c r="G515" s="69"/>
      <c r="H515" s="70"/>
      <c r="I515" s="69"/>
    </row>
    <row r="516" spans="3:9" x14ac:dyDescent="0.3">
      <c r="C516" s="69"/>
      <c r="D516" s="69"/>
      <c r="E516" s="69"/>
      <c r="F516" s="69"/>
      <c r="G516" s="69"/>
      <c r="H516" s="70"/>
      <c r="I516" s="69"/>
    </row>
    <row r="517" spans="3:9" x14ac:dyDescent="0.3">
      <c r="C517" s="69"/>
      <c r="D517" s="69"/>
      <c r="E517" s="69"/>
      <c r="F517" s="69"/>
      <c r="G517" s="69"/>
      <c r="H517" s="70"/>
      <c r="I517" s="69"/>
    </row>
    <row r="518" spans="3:9" x14ac:dyDescent="0.3">
      <c r="C518" s="69"/>
      <c r="D518" s="69"/>
      <c r="E518" s="69"/>
      <c r="F518" s="69"/>
      <c r="G518" s="69"/>
      <c r="H518" s="70"/>
      <c r="I518" s="69"/>
    </row>
    <row r="519" spans="3:9" x14ac:dyDescent="0.3">
      <c r="C519" s="69"/>
      <c r="D519" s="69"/>
      <c r="E519" s="69"/>
      <c r="F519" s="69"/>
      <c r="G519" s="69"/>
      <c r="H519" s="70"/>
      <c r="I519" s="69"/>
    </row>
    <row r="520" spans="3:9" x14ac:dyDescent="0.3">
      <c r="C520" s="69"/>
      <c r="D520" s="69"/>
      <c r="E520" s="69"/>
      <c r="F520" s="69"/>
      <c r="G520" s="69"/>
      <c r="H520" s="70"/>
      <c r="I520" s="69"/>
    </row>
    <row r="521" spans="3:9" x14ac:dyDescent="0.3">
      <c r="C521" s="69"/>
      <c r="D521" s="69"/>
      <c r="E521" s="69"/>
      <c r="F521" s="69"/>
      <c r="G521" s="69"/>
      <c r="H521" s="70"/>
      <c r="I521" s="69"/>
    </row>
    <row r="522" spans="3:9" x14ac:dyDescent="0.3">
      <c r="C522" s="69"/>
      <c r="D522" s="69"/>
      <c r="E522" s="69"/>
      <c r="F522" s="69"/>
      <c r="G522" s="69"/>
      <c r="H522" s="70"/>
      <c r="I522" s="69"/>
    </row>
    <row r="523" spans="3:9" x14ac:dyDescent="0.3">
      <c r="C523" s="69"/>
      <c r="D523" s="69"/>
      <c r="E523" s="69"/>
      <c r="F523" s="69"/>
      <c r="G523" s="69"/>
      <c r="H523" s="70"/>
      <c r="I523" s="69"/>
    </row>
    <row r="524" spans="3:9" x14ac:dyDescent="0.3">
      <c r="C524" s="69"/>
      <c r="D524" s="69"/>
      <c r="E524" s="69"/>
      <c r="F524" s="69"/>
      <c r="G524" s="69"/>
      <c r="H524" s="70"/>
      <c r="I524" s="69"/>
    </row>
    <row r="525" spans="3:9" x14ac:dyDescent="0.3">
      <c r="C525" s="69"/>
      <c r="D525" s="69"/>
      <c r="E525" s="69"/>
      <c r="F525" s="69"/>
      <c r="G525" s="69"/>
      <c r="H525" s="70"/>
      <c r="I525" s="69"/>
    </row>
    <row r="526" spans="3:9" x14ac:dyDescent="0.3">
      <c r="C526" s="69"/>
      <c r="D526" s="69"/>
      <c r="E526" s="69"/>
      <c r="F526" s="69"/>
      <c r="G526" s="69"/>
      <c r="H526" s="70"/>
      <c r="I526" s="69"/>
    </row>
    <row r="527" spans="3:9" x14ac:dyDescent="0.3">
      <c r="C527" s="69"/>
      <c r="D527" s="69"/>
      <c r="E527" s="69"/>
      <c r="F527" s="69"/>
      <c r="G527" s="69"/>
      <c r="H527" s="70"/>
      <c r="I527" s="69"/>
    </row>
    <row r="528" spans="3:9" x14ac:dyDescent="0.3">
      <c r="C528" s="69"/>
      <c r="D528" s="69"/>
      <c r="E528" s="69"/>
      <c r="F528" s="69"/>
      <c r="G528" s="69"/>
      <c r="H528" s="70"/>
      <c r="I528" s="69"/>
    </row>
    <row r="529" spans="3:9" x14ac:dyDescent="0.3">
      <c r="C529" s="69"/>
      <c r="D529" s="69"/>
      <c r="E529" s="69"/>
      <c r="F529" s="69"/>
      <c r="G529" s="69"/>
      <c r="H529" s="70"/>
      <c r="I529" s="69"/>
    </row>
    <row r="530" spans="3:9" x14ac:dyDescent="0.3">
      <c r="C530" s="69"/>
      <c r="D530" s="69"/>
      <c r="E530" s="69"/>
      <c r="F530" s="69"/>
      <c r="G530" s="69"/>
      <c r="H530" s="70"/>
      <c r="I530" s="69"/>
    </row>
    <row r="531" spans="3:9" x14ac:dyDescent="0.3">
      <c r="C531" s="69"/>
      <c r="D531" s="69"/>
      <c r="E531" s="69"/>
      <c r="F531" s="69"/>
      <c r="G531" s="69"/>
      <c r="H531" s="70"/>
      <c r="I531" s="69"/>
    </row>
    <row r="532" spans="3:9" x14ac:dyDescent="0.3">
      <c r="C532" s="69"/>
      <c r="D532" s="69"/>
      <c r="E532" s="69"/>
      <c r="F532" s="69"/>
      <c r="G532" s="69"/>
      <c r="H532" s="70"/>
      <c r="I532" s="69"/>
    </row>
    <row r="533" spans="3:9" x14ac:dyDescent="0.3">
      <c r="C533" s="69"/>
      <c r="D533" s="69"/>
      <c r="E533" s="69"/>
      <c r="F533" s="69"/>
      <c r="G533" s="69"/>
      <c r="H533" s="70"/>
      <c r="I533" s="69"/>
    </row>
    <row r="534" spans="3:9" x14ac:dyDescent="0.3">
      <c r="C534" s="69"/>
      <c r="D534" s="69"/>
      <c r="E534" s="69"/>
      <c r="F534" s="69"/>
      <c r="G534" s="69"/>
      <c r="H534" s="70"/>
      <c r="I534" s="69"/>
    </row>
    <row r="535" spans="3:9" x14ac:dyDescent="0.3">
      <c r="C535" s="69"/>
      <c r="D535" s="69"/>
      <c r="E535" s="69"/>
      <c r="F535" s="69"/>
      <c r="G535" s="69"/>
      <c r="H535" s="70"/>
      <c r="I535" s="69"/>
    </row>
    <row r="536" spans="3:9" x14ac:dyDescent="0.3">
      <c r="C536" s="69"/>
      <c r="D536" s="69"/>
      <c r="E536" s="69"/>
      <c r="F536" s="69"/>
      <c r="G536" s="69"/>
      <c r="H536" s="70"/>
      <c r="I536" s="69"/>
    </row>
    <row r="537" spans="3:9" x14ac:dyDescent="0.3">
      <c r="C537" s="69"/>
      <c r="D537" s="69"/>
      <c r="E537" s="69"/>
      <c r="F537" s="69"/>
      <c r="G537" s="69"/>
      <c r="H537" s="70"/>
      <c r="I537" s="69"/>
    </row>
    <row r="538" spans="3:9" x14ac:dyDescent="0.3">
      <c r="C538" s="69"/>
      <c r="D538" s="69"/>
      <c r="E538" s="69"/>
      <c r="F538" s="69"/>
      <c r="G538" s="69"/>
      <c r="H538" s="70"/>
      <c r="I538" s="69"/>
    </row>
    <row r="539" spans="3:9" x14ac:dyDescent="0.3">
      <c r="C539" s="69"/>
      <c r="D539" s="69"/>
      <c r="E539" s="69"/>
      <c r="F539" s="69"/>
      <c r="G539" s="69"/>
      <c r="H539" s="70"/>
      <c r="I539" s="69"/>
    </row>
    <row r="540" spans="3:9" x14ac:dyDescent="0.3">
      <c r="C540" s="69"/>
      <c r="D540" s="69"/>
      <c r="E540" s="69"/>
      <c r="F540" s="69"/>
      <c r="G540" s="69"/>
      <c r="H540" s="70"/>
      <c r="I540" s="69"/>
    </row>
    <row r="541" spans="3:9" x14ac:dyDescent="0.3">
      <c r="C541" s="69"/>
      <c r="D541" s="69"/>
      <c r="E541" s="69"/>
      <c r="F541" s="69"/>
      <c r="G541" s="69"/>
      <c r="H541" s="70"/>
      <c r="I541" s="69"/>
    </row>
    <row r="542" spans="3:9" x14ac:dyDescent="0.3">
      <c r="C542" s="69"/>
      <c r="D542" s="69"/>
      <c r="E542" s="69"/>
      <c r="F542" s="69"/>
      <c r="G542" s="69"/>
      <c r="H542" s="70"/>
      <c r="I542" s="69"/>
    </row>
    <row r="543" spans="3:9" x14ac:dyDescent="0.3">
      <c r="C543" s="69"/>
      <c r="D543" s="69"/>
      <c r="E543" s="69"/>
      <c r="F543" s="69"/>
      <c r="G543" s="69"/>
      <c r="H543" s="70"/>
      <c r="I543" s="69"/>
    </row>
    <row r="544" spans="3:9" x14ac:dyDescent="0.3">
      <c r="C544" s="69"/>
      <c r="D544" s="69"/>
      <c r="E544" s="69"/>
      <c r="F544" s="69"/>
      <c r="G544" s="69"/>
      <c r="H544" s="70"/>
      <c r="I544" s="69"/>
    </row>
    <row r="545" spans="3:9" x14ac:dyDescent="0.3">
      <c r="C545" s="69"/>
      <c r="D545" s="69"/>
      <c r="E545" s="69"/>
      <c r="F545" s="69"/>
      <c r="G545" s="69"/>
      <c r="H545" s="70"/>
      <c r="I545" s="69"/>
    </row>
    <row r="546" spans="3:9" x14ac:dyDescent="0.3">
      <c r="C546" s="69"/>
      <c r="D546" s="69"/>
      <c r="E546" s="69"/>
      <c r="F546" s="69"/>
      <c r="G546" s="69"/>
      <c r="H546" s="70"/>
      <c r="I546" s="69"/>
    </row>
    <row r="547" spans="3:9" x14ac:dyDescent="0.3">
      <c r="C547" s="69"/>
      <c r="D547" s="69"/>
      <c r="E547" s="69"/>
      <c r="F547" s="69"/>
      <c r="G547" s="69"/>
      <c r="H547" s="70"/>
      <c r="I547" s="69"/>
    </row>
    <row r="548" spans="3:9" x14ac:dyDescent="0.3">
      <c r="C548" s="69"/>
      <c r="D548" s="69"/>
      <c r="E548" s="69"/>
      <c r="F548" s="69"/>
      <c r="G548" s="69"/>
      <c r="H548" s="70"/>
      <c r="I548" s="69"/>
    </row>
    <row r="549" spans="3:9" x14ac:dyDescent="0.3">
      <c r="C549" s="69"/>
      <c r="D549" s="69"/>
      <c r="E549" s="69"/>
      <c r="F549" s="69"/>
      <c r="G549" s="69"/>
      <c r="H549" s="70"/>
      <c r="I549" s="69"/>
    </row>
    <row r="550" spans="3:9" x14ac:dyDescent="0.3">
      <c r="C550" s="69"/>
      <c r="D550" s="69"/>
      <c r="E550" s="69"/>
      <c r="F550" s="69"/>
      <c r="G550" s="69"/>
      <c r="H550" s="70"/>
      <c r="I550" s="69"/>
    </row>
    <row r="551" spans="3:9" x14ac:dyDescent="0.3">
      <c r="C551" s="69"/>
      <c r="D551" s="69"/>
      <c r="E551" s="69"/>
      <c r="F551" s="69"/>
      <c r="G551" s="69"/>
      <c r="H551" s="70"/>
      <c r="I551" s="69"/>
    </row>
    <row r="552" spans="3:9" x14ac:dyDescent="0.3">
      <c r="C552" s="69"/>
      <c r="D552" s="69"/>
      <c r="E552" s="69"/>
      <c r="F552" s="69"/>
      <c r="G552" s="69"/>
      <c r="H552" s="70"/>
      <c r="I552" s="69"/>
    </row>
    <row r="553" spans="3:9" x14ac:dyDescent="0.3">
      <c r="C553" s="69"/>
      <c r="D553" s="69"/>
      <c r="E553" s="69"/>
      <c r="F553" s="69"/>
      <c r="G553" s="69"/>
      <c r="H553" s="70"/>
      <c r="I553" s="69"/>
    </row>
    <row r="554" spans="3:9" x14ac:dyDescent="0.3">
      <c r="C554" s="69"/>
      <c r="D554" s="69"/>
      <c r="E554" s="69"/>
      <c r="F554" s="69"/>
      <c r="G554" s="69"/>
      <c r="H554" s="70"/>
      <c r="I554" s="69"/>
    </row>
    <row r="555" spans="3:9" x14ac:dyDescent="0.3">
      <c r="C555" s="69"/>
      <c r="D555" s="69"/>
      <c r="E555" s="69"/>
      <c r="F555" s="69"/>
      <c r="G555" s="69"/>
      <c r="H555" s="70"/>
      <c r="I555" s="69"/>
    </row>
    <row r="556" spans="3:9" x14ac:dyDescent="0.3">
      <c r="C556" s="69"/>
      <c r="D556" s="69"/>
      <c r="E556" s="69"/>
      <c r="F556" s="69"/>
      <c r="G556" s="69"/>
      <c r="H556" s="70"/>
      <c r="I556" s="69"/>
    </row>
    <row r="557" spans="3:9" x14ac:dyDescent="0.3">
      <c r="C557" s="69"/>
      <c r="D557" s="69"/>
      <c r="E557" s="69"/>
      <c r="F557" s="69"/>
      <c r="G557" s="69"/>
      <c r="H557" s="70"/>
      <c r="I557" s="69"/>
    </row>
    <row r="558" spans="3:9" x14ac:dyDescent="0.3">
      <c r="C558" s="69"/>
      <c r="D558" s="69"/>
      <c r="E558" s="69"/>
      <c r="F558" s="69"/>
      <c r="G558" s="69"/>
      <c r="H558" s="70"/>
      <c r="I558" s="69"/>
    </row>
    <row r="559" spans="3:9" x14ac:dyDescent="0.3">
      <c r="C559" s="69"/>
      <c r="D559" s="69"/>
      <c r="E559" s="69"/>
      <c r="F559" s="69"/>
      <c r="G559" s="69"/>
      <c r="H559" s="70"/>
      <c r="I559" s="69"/>
    </row>
    <row r="560" spans="3:9" x14ac:dyDescent="0.3">
      <c r="C560" s="69"/>
      <c r="D560" s="69"/>
      <c r="E560" s="69"/>
      <c r="F560" s="69"/>
      <c r="G560" s="69"/>
      <c r="H560" s="70"/>
      <c r="I560" s="69"/>
    </row>
    <row r="561" spans="3:9" x14ac:dyDescent="0.3">
      <c r="C561" s="69"/>
      <c r="D561" s="69"/>
      <c r="E561" s="69"/>
      <c r="F561" s="69"/>
      <c r="G561" s="69"/>
      <c r="H561" s="70"/>
      <c r="I561" s="69"/>
    </row>
    <row r="562" spans="3:9" x14ac:dyDescent="0.3">
      <c r="C562" s="69"/>
      <c r="D562" s="69"/>
      <c r="E562" s="69"/>
      <c r="F562" s="69"/>
      <c r="G562" s="69"/>
      <c r="H562" s="70"/>
      <c r="I562" s="69"/>
    </row>
    <row r="563" spans="3:9" x14ac:dyDescent="0.3">
      <c r="C563" s="69"/>
      <c r="D563" s="69"/>
      <c r="E563" s="69"/>
      <c r="F563" s="69"/>
      <c r="G563" s="69"/>
      <c r="H563" s="70"/>
      <c r="I563" s="69"/>
    </row>
    <row r="564" spans="3:9" x14ac:dyDescent="0.3">
      <c r="C564" s="69"/>
      <c r="D564" s="69"/>
      <c r="E564" s="69"/>
      <c r="F564" s="69"/>
      <c r="G564" s="69"/>
      <c r="H564" s="70"/>
      <c r="I564" s="69"/>
    </row>
    <row r="565" spans="3:9" x14ac:dyDescent="0.3">
      <c r="C565" s="69"/>
      <c r="D565" s="69"/>
      <c r="E565" s="69"/>
      <c r="F565" s="69"/>
      <c r="G565" s="69"/>
      <c r="H565" s="70"/>
      <c r="I565" s="69"/>
    </row>
    <row r="566" spans="3:9" x14ac:dyDescent="0.3">
      <c r="C566" s="69"/>
      <c r="D566" s="69"/>
      <c r="E566" s="69"/>
      <c r="F566" s="69"/>
      <c r="G566" s="69"/>
      <c r="H566" s="70"/>
      <c r="I566" s="69"/>
    </row>
    <row r="567" spans="3:9" x14ac:dyDescent="0.3">
      <c r="C567" s="69"/>
      <c r="D567" s="69"/>
      <c r="E567" s="69"/>
      <c r="F567" s="69"/>
      <c r="G567" s="69"/>
      <c r="H567" s="70"/>
      <c r="I567" s="69"/>
    </row>
    <row r="568" spans="3:9" x14ac:dyDescent="0.3">
      <c r="C568" s="69"/>
      <c r="D568" s="69"/>
      <c r="E568" s="69"/>
      <c r="F568" s="69"/>
      <c r="G568" s="69"/>
      <c r="H568" s="70"/>
      <c r="I568" s="69"/>
    </row>
    <row r="569" spans="3:9" x14ac:dyDescent="0.3">
      <c r="C569" s="69"/>
      <c r="D569" s="69"/>
      <c r="E569" s="69"/>
      <c r="F569" s="69"/>
      <c r="G569" s="69"/>
      <c r="H569" s="70"/>
      <c r="I569" s="69"/>
    </row>
    <row r="570" spans="3:9" x14ac:dyDescent="0.3">
      <c r="C570" s="69"/>
      <c r="D570" s="69"/>
      <c r="E570" s="69"/>
      <c r="F570" s="69"/>
      <c r="G570" s="69"/>
      <c r="H570" s="70"/>
      <c r="I570" s="69"/>
    </row>
    <row r="571" spans="3:9" x14ac:dyDescent="0.3">
      <c r="C571" s="69"/>
      <c r="D571" s="69"/>
      <c r="E571" s="69"/>
      <c r="F571" s="69"/>
      <c r="G571" s="69"/>
      <c r="H571" s="70"/>
      <c r="I571" s="69"/>
    </row>
    <row r="572" spans="3:9" x14ac:dyDescent="0.3">
      <c r="C572" s="69"/>
      <c r="D572" s="69"/>
      <c r="E572" s="69"/>
      <c r="F572" s="69"/>
      <c r="G572" s="69"/>
      <c r="H572" s="70"/>
      <c r="I572" s="69"/>
    </row>
    <row r="573" spans="3:9" x14ac:dyDescent="0.3">
      <c r="C573" s="69"/>
      <c r="D573" s="69"/>
      <c r="E573" s="69"/>
      <c r="F573" s="69"/>
      <c r="G573" s="69"/>
      <c r="H573" s="70"/>
      <c r="I573" s="69"/>
    </row>
    <row r="574" spans="3:9" x14ac:dyDescent="0.3">
      <c r="C574" s="69"/>
      <c r="D574" s="69"/>
      <c r="E574" s="69"/>
      <c r="F574" s="69"/>
      <c r="G574" s="69"/>
      <c r="H574" s="70"/>
      <c r="I574" s="69"/>
    </row>
    <row r="575" spans="3:9" x14ac:dyDescent="0.3">
      <c r="C575" s="69"/>
      <c r="D575" s="69"/>
      <c r="E575" s="69"/>
      <c r="F575" s="69"/>
      <c r="G575" s="69"/>
      <c r="H575" s="70"/>
      <c r="I575" s="69"/>
    </row>
    <row r="576" spans="3:9" x14ac:dyDescent="0.3">
      <c r="C576" s="69"/>
      <c r="D576" s="69"/>
      <c r="E576" s="69"/>
      <c r="F576" s="69"/>
      <c r="G576" s="69"/>
      <c r="H576" s="70"/>
      <c r="I576" s="69"/>
    </row>
    <row r="577" spans="3:9" x14ac:dyDescent="0.3">
      <c r="C577" s="69"/>
      <c r="D577" s="69"/>
      <c r="E577" s="69"/>
      <c r="F577" s="69"/>
      <c r="G577" s="69"/>
      <c r="H577" s="70"/>
      <c r="I577" s="69"/>
    </row>
    <row r="578" spans="3:9" x14ac:dyDescent="0.3">
      <c r="C578" s="69"/>
      <c r="D578" s="69"/>
      <c r="E578" s="69"/>
      <c r="F578" s="69"/>
      <c r="G578" s="69"/>
      <c r="H578" s="70"/>
      <c r="I578" s="69"/>
    </row>
    <row r="579" spans="3:9" x14ac:dyDescent="0.3">
      <c r="C579" s="69"/>
      <c r="D579" s="69"/>
      <c r="E579" s="69"/>
      <c r="F579" s="69"/>
      <c r="G579" s="69"/>
      <c r="H579" s="70"/>
      <c r="I579" s="69"/>
    </row>
    <row r="580" spans="3:9" x14ac:dyDescent="0.3">
      <c r="C580" s="69"/>
      <c r="D580" s="69"/>
      <c r="E580" s="69"/>
      <c r="F580" s="69"/>
      <c r="G580" s="69"/>
      <c r="H580" s="70"/>
      <c r="I580" s="69"/>
    </row>
    <row r="581" spans="3:9" x14ac:dyDescent="0.3">
      <c r="C581" s="69"/>
      <c r="D581" s="69"/>
      <c r="E581" s="69"/>
      <c r="F581" s="69"/>
      <c r="G581" s="69"/>
      <c r="H581" s="70"/>
      <c r="I581" s="69"/>
    </row>
    <row r="582" spans="3:9" x14ac:dyDescent="0.3">
      <c r="C582" s="69"/>
      <c r="D582" s="69"/>
      <c r="E582" s="69"/>
      <c r="F582" s="69"/>
      <c r="G582" s="69"/>
      <c r="H582" s="70"/>
      <c r="I582" s="69"/>
    </row>
    <row r="583" spans="3:9" x14ac:dyDescent="0.3">
      <c r="C583" s="69"/>
      <c r="D583" s="69"/>
      <c r="E583" s="69"/>
      <c r="F583" s="69"/>
      <c r="G583" s="69"/>
      <c r="H583" s="70"/>
      <c r="I583" s="69"/>
    </row>
    <row r="584" spans="3:9" x14ac:dyDescent="0.3">
      <c r="C584" s="69"/>
      <c r="D584" s="69"/>
      <c r="E584" s="69"/>
      <c r="F584" s="69"/>
      <c r="G584" s="69"/>
      <c r="H584" s="70"/>
      <c r="I584" s="69"/>
    </row>
    <row r="585" spans="3:9" x14ac:dyDescent="0.3">
      <c r="C585" s="69"/>
      <c r="D585" s="69"/>
      <c r="E585" s="69"/>
      <c r="F585" s="69"/>
      <c r="G585" s="69"/>
      <c r="H585" s="70"/>
      <c r="I585" s="69"/>
    </row>
    <row r="586" spans="3:9" x14ac:dyDescent="0.3">
      <c r="C586" s="69"/>
      <c r="D586" s="69"/>
      <c r="E586" s="69"/>
      <c r="F586" s="69"/>
      <c r="G586" s="69"/>
      <c r="H586" s="70"/>
      <c r="I586" s="69"/>
    </row>
    <row r="587" spans="3:9" x14ac:dyDescent="0.3">
      <c r="C587" s="69"/>
      <c r="D587" s="69"/>
      <c r="E587" s="69"/>
      <c r="F587" s="69"/>
      <c r="G587" s="69"/>
      <c r="H587" s="70"/>
      <c r="I587" s="69"/>
    </row>
    <row r="588" spans="3:9" x14ac:dyDescent="0.3">
      <c r="C588" s="69"/>
      <c r="D588" s="69"/>
      <c r="E588" s="69"/>
      <c r="F588" s="69"/>
      <c r="G588" s="69"/>
      <c r="H588" s="70"/>
      <c r="I588" s="69"/>
    </row>
    <row r="589" spans="3:9" x14ac:dyDescent="0.3">
      <c r="C589" s="69"/>
      <c r="D589" s="69"/>
      <c r="E589" s="69"/>
      <c r="F589" s="69"/>
      <c r="G589" s="69"/>
      <c r="H589" s="70"/>
      <c r="I589" s="69"/>
    </row>
    <row r="590" spans="3:9" x14ac:dyDescent="0.3">
      <c r="C590" s="69"/>
      <c r="D590" s="69"/>
      <c r="E590" s="69"/>
      <c r="F590" s="69"/>
      <c r="G590" s="69"/>
      <c r="H590" s="70"/>
      <c r="I590" s="69"/>
    </row>
    <row r="591" spans="3:9" x14ac:dyDescent="0.3">
      <c r="C591" s="69"/>
      <c r="D591" s="69"/>
      <c r="E591" s="69"/>
      <c r="F591" s="69"/>
      <c r="G591" s="69"/>
      <c r="H591" s="70"/>
      <c r="I591" s="69"/>
    </row>
    <row r="592" spans="3:9" x14ac:dyDescent="0.3">
      <c r="C592" s="69"/>
      <c r="D592" s="69"/>
      <c r="E592" s="69"/>
      <c r="F592" s="69"/>
      <c r="G592" s="69"/>
      <c r="H592" s="70"/>
      <c r="I592" s="69"/>
    </row>
    <row r="593" spans="3:9" x14ac:dyDescent="0.3">
      <c r="C593" s="69"/>
      <c r="D593" s="69"/>
      <c r="E593" s="69"/>
      <c r="F593" s="69"/>
      <c r="G593" s="69"/>
      <c r="H593" s="70"/>
      <c r="I593" s="69"/>
    </row>
    <row r="594" spans="3:9" x14ac:dyDescent="0.3">
      <c r="C594" s="69"/>
      <c r="D594" s="69"/>
      <c r="E594" s="69"/>
      <c r="F594" s="69"/>
      <c r="G594" s="69"/>
      <c r="H594" s="70"/>
      <c r="I594" s="69"/>
    </row>
    <row r="595" spans="3:9" x14ac:dyDescent="0.3">
      <c r="C595" s="69"/>
      <c r="D595" s="69"/>
      <c r="E595" s="69"/>
      <c r="F595" s="69"/>
      <c r="G595" s="69"/>
      <c r="H595" s="70"/>
      <c r="I595" s="69"/>
    </row>
    <row r="596" spans="3:9" x14ac:dyDescent="0.3">
      <c r="C596" s="69"/>
      <c r="D596" s="69"/>
      <c r="E596" s="69"/>
      <c r="F596" s="69"/>
      <c r="G596" s="69"/>
      <c r="H596" s="70"/>
      <c r="I596" s="69"/>
    </row>
    <row r="597" spans="3:9" x14ac:dyDescent="0.3">
      <c r="C597" s="69"/>
      <c r="D597" s="69"/>
      <c r="E597" s="69"/>
      <c r="F597" s="69"/>
      <c r="G597" s="69"/>
      <c r="H597" s="70"/>
      <c r="I597" s="69"/>
    </row>
    <row r="598" spans="3:9" x14ac:dyDescent="0.3">
      <c r="C598" s="69"/>
      <c r="D598" s="69"/>
      <c r="E598" s="69"/>
      <c r="F598" s="69"/>
      <c r="G598" s="69"/>
      <c r="H598" s="70"/>
      <c r="I598" s="69"/>
    </row>
    <row r="599" spans="3:9" x14ac:dyDescent="0.3">
      <c r="C599" s="69"/>
      <c r="D599" s="69"/>
      <c r="E599" s="69"/>
      <c r="F599" s="69"/>
      <c r="G599" s="69"/>
      <c r="H599" s="70"/>
      <c r="I599" s="69"/>
    </row>
    <row r="600" spans="3:9" x14ac:dyDescent="0.3">
      <c r="C600" s="69"/>
      <c r="D600" s="69"/>
      <c r="E600" s="69"/>
      <c r="F600" s="69"/>
      <c r="G600" s="69"/>
      <c r="H600" s="70"/>
      <c r="I600" s="69"/>
    </row>
    <row r="601" spans="3:9" x14ac:dyDescent="0.3">
      <c r="C601" s="69"/>
      <c r="D601" s="69"/>
      <c r="E601" s="69"/>
      <c r="F601" s="69"/>
      <c r="G601" s="69"/>
      <c r="H601" s="70"/>
      <c r="I601" s="69"/>
    </row>
    <row r="602" spans="3:9" x14ac:dyDescent="0.3">
      <c r="C602" s="69"/>
      <c r="D602" s="69"/>
      <c r="E602" s="69"/>
      <c r="F602" s="69"/>
      <c r="G602" s="69"/>
      <c r="H602" s="70"/>
      <c r="I602" s="69"/>
    </row>
    <row r="603" spans="3:9" x14ac:dyDescent="0.3">
      <c r="C603" s="69"/>
      <c r="D603" s="69"/>
      <c r="E603" s="69"/>
      <c r="F603" s="69"/>
      <c r="G603" s="69"/>
      <c r="H603" s="70"/>
      <c r="I603" s="69"/>
    </row>
    <row r="604" spans="3:9" x14ac:dyDescent="0.3">
      <c r="C604" s="69"/>
      <c r="D604" s="69"/>
      <c r="E604" s="69"/>
      <c r="F604" s="69"/>
      <c r="G604" s="69"/>
      <c r="H604" s="70"/>
      <c r="I604" s="69"/>
    </row>
    <row r="605" spans="3:9" x14ac:dyDescent="0.3">
      <c r="C605" s="69"/>
      <c r="D605" s="69"/>
      <c r="E605" s="69"/>
      <c r="F605" s="69"/>
      <c r="G605" s="69"/>
      <c r="H605" s="70"/>
      <c r="I605" s="69"/>
    </row>
    <row r="606" spans="3:9" x14ac:dyDescent="0.3">
      <c r="C606" s="69"/>
      <c r="D606" s="69"/>
      <c r="E606" s="69"/>
      <c r="F606" s="69"/>
      <c r="G606" s="69"/>
      <c r="H606" s="70"/>
      <c r="I606" s="69"/>
    </row>
    <row r="607" spans="3:9" x14ac:dyDescent="0.3">
      <c r="C607" s="69"/>
      <c r="D607" s="69"/>
      <c r="E607" s="69"/>
      <c r="F607" s="69"/>
      <c r="G607" s="69"/>
      <c r="H607" s="70"/>
      <c r="I607" s="69"/>
    </row>
    <row r="608" spans="3:9" x14ac:dyDescent="0.3">
      <c r="C608" s="69"/>
      <c r="D608" s="69"/>
      <c r="E608" s="69"/>
      <c r="F608" s="69"/>
      <c r="G608" s="69"/>
      <c r="H608" s="70"/>
      <c r="I608" s="69"/>
    </row>
    <row r="609" spans="3:9" x14ac:dyDescent="0.3">
      <c r="C609" s="69"/>
      <c r="D609" s="69"/>
      <c r="E609" s="69"/>
      <c r="F609" s="69"/>
      <c r="G609" s="69"/>
      <c r="H609" s="70"/>
      <c r="I609" s="69"/>
    </row>
    <row r="610" spans="3:9" x14ac:dyDescent="0.3">
      <c r="C610" s="69"/>
      <c r="D610" s="69"/>
      <c r="E610" s="69"/>
      <c r="F610" s="69"/>
      <c r="G610" s="69"/>
      <c r="H610" s="70"/>
      <c r="I610" s="69"/>
    </row>
    <row r="611" spans="3:9" x14ac:dyDescent="0.3">
      <c r="C611" s="69"/>
      <c r="D611" s="69"/>
      <c r="E611" s="69"/>
      <c r="F611" s="69"/>
      <c r="G611" s="69"/>
      <c r="H611" s="70"/>
      <c r="I611" s="69"/>
    </row>
    <row r="612" spans="3:9" x14ac:dyDescent="0.3">
      <c r="C612" s="69"/>
      <c r="D612" s="69"/>
      <c r="E612" s="69"/>
      <c r="F612" s="69"/>
      <c r="G612" s="69"/>
      <c r="H612" s="70"/>
      <c r="I612" s="69"/>
    </row>
    <row r="613" spans="3:9" x14ac:dyDescent="0.3">
      <c r="C613" s="69"/>
      <c r="D613" s="69"/>
      <c r="E613" s="69"/>
      <c r="F613" s="69"/>
      <c r="G613" s="69"/>
      <c r="H613" s="70"/>
      <c r="I613" s="69"/>
    </row>
    <row r="614" spans="3:9" x14ac:dyDescent="0.3">
      <c r="C614" s="69"/>
      <c r="D614" s="69"/>
      <c r="E614" s="69"/>
      <c r="F614" s="69"/>
      <c r="G614" s="69"/>
      <c r="H614" s="70"/>
      <c r="I614" s="69"/>
    </row>
    <row r="615" spans="3:9" x14ac:dyDescent="0.3">
      <c r="C615" s="69"/>
      <c r="D615" s="69"/>
      <c r="E615" s="69"/>
      <c r="F615" s="69"/>
      <c r="G615" s="69"/>
      <c r="H615" s="70"/>
      <c r="I615" s="69"/>
    </row>
    <row r="616" spans="3:9" x14ac:dyDescent="0.3">
      <c r="C616" s="69"/>
      <c r="D616" s="69"/>
      <c r="E616" s="69"/>
      <c r="F616" s="69"/>
      <c r="G616" s="69"/>
      <c r="H616" s="70"/>
      <c r="I616" s="69"/>
    </row>
    <row r="617" spans="3:9" x14ac:dyDescent="0.3">
      <c r="C617" s="69"/>
      <c r="D617" s="69"/>
      <c r="E617" s="69"/>
      <c r="F617" s="69"/>
      <c r="G617" s="69"/>
      <c r="H617" s="70"/>
      <c r="I617" s="69"/>
    </row>
    <row r="618" spans="3:9" x14ac:dyDescent="0.3">
      <c r="C618" s="69"/>
      <c r="D618" s="69"/>
      <c r="E618" s="69"/>
      <c r="F618" s="69"/>
      <c r="G618" s="69"/>
      <c r="H618" s="70"/>
      <c r="I618" s="69"/>
    </row>
    <row r="619" spans="3:9" x14ac:dyDescent="0.3">
      <c r="C619" s="69"/>
      <c r="D619" s="69"/>
      <c r="E619" s="69"/>
      <c r="F619" s="69"/>
      <c r="G619" s="69"/>
      <c r="H619" s="70"/>
      <c r="I619" s="69"/>
    </row>
    <row r="620" spans="3:9" x14ac:dyDescent="0.3">
      <c r="C620" s="69"/>
      <c r="D620" s="69"/>
      <c r="E620" s="69"/>
      <c r="F620" s="69"/>
      <c r="G620" s="69"/>
      <c r="H620" s="70"/>
      <c r="I620" s="69"/>
    </row>
    <row r="621" spans="3:9" x14ac:dyDescent="0.3">
      <c r="C621" s="69"/>
      <c r="D621" s="69"/>
      <c r="E621" s="69"/>
      <c r="F621" s="69"/>
      <c r="G621" s="69"/>
      <c r="H621" s="70"/>
      <c r="I621" s="69"/>
    </row>
    <row r="622" spans="3:9" x14ac:dyDescent="0.3">
      <c r="C622" s="69"/>
      <c r="D622" s="69"/>
      <c r="E622" s="69"/>
      <c r="F622" s="69"/>
      <c r="G622" s="69"/>
      <c r="H622" s="70"/>
      <c r="I622" s="69"/>
    </row>
    <row r="623" spans="3:9" x14ac:dyDescent="0.3">
      <c r="C623" s="69"/>
      <c r="D623" s="69"/>
      <c r="E623" s="69"/>
      <c r="F623" s="69"/>
      <c r="G623" s="69"/>
      <c r="H623" s="70"/>
      <c r="I623" s="69"/>
    </row>
    <row r="624" spans="3:9" x14ac:dyDescent="0.3">
      <c r="C624" s="69"/>
      <c r="D624" s="69"/>
      <c r="E624" s="69"/>
      <c r="F624" s="69"/>
      <c r="G624" s="69"/>
      <c r="H624" s="70"/>
      <c r="I624" s="69"/>
    </row>
    <row r="625" spans="3:9" x14ac:dyDescent="0.3">
      <c r="C625" s="69"/>
      <c r="D625" s="69"/>
      <c r="E625" s="69"/>
      <c r="F625" s="69"/>
      <c r="G625" s="69"/>
      <c r="H625" s="70"/>
      <c r="I625" s="69"/>
    </row>
    <row r="626" spans="3:9" x14ac:dyDescent="0.3">
      <c r="C626" s="69"/>
      <c r="D626" s="69"/>
      <c r="E626" s="69"/>
      <c r="F626" s="69"/>
      <c r="G626" s="69"/>
      <c r="H626" s="70"/>
      <c r="I626" s="69"/>
    </row>
    <row r="627" spans="3:9" x14ac:dyDescent="0.3">
      <c r="C627" s="69"/>
      <c r="D627" s="69"/>
      <c r="E627" s="69"/>
      <c r="F627" s="69"/>
      <c r="G627" s="69"/>
      <c r="H627" s="70"/>
      <c r="I627" s="69"/>
    </row>
    <row r="628" spans="3:9" x14ac:dyDescent="0.3">
      <c r="C628" s="69"/>
      <c r="D628" s="69"/>
      <c r="E628" s="69"/>
      <c r="F628" s="69"/>
      <c r="G628" s="69"/>
      <c r="H628" s="70"/>
      <c r="I628" s="69"/>
    </row>
    <row r="629" spans="3:9" x14ac:dyDescent="0.3">
      <c r="C629" s="69"/>
      <c r="D629" s="69"/>
      <c r="E629" s="69"/>
      <c r="F629" s="69"/>
      <c r="G629" s="69"/>
      <c r="H629" s="70"/>
      <c r="I629" s="69"/>
    </row>
    <row r="630" spans="3:9" x14ac:dyDescent="0.3">
      <c r="C630" s="69"/>
      <c r="D630" s="69"/>
      <c r="E630" s="69"/>
      <c r="F630" s="69"/>
      <c r="G630" s="69"/>
      <c r="H630" s="70"/>
      <c r="I630" s="69"/>
    </row>
    <row r="631" spans="3:9" x14ac:dyDescent="0.3">
      <c r="C631" s="69"/>
      <c r="D631" s="69"/>
      <c r="E631" s="69"/>
      <c r="F631" s="69"/>
      <c r="G631" s="69"/>
      <c r="H631" s="70"/>
      <c r="I631" s="69"/>
    </row>
    <row r="632" spans="3:9" x14ac:dyDescent="0.3">
      <c r="C632" s="69"/>
      <c r="D632" s="69"/>
      <c r="E632" s="69"/>
      <c r="F632" s="69"/>
      <c r="G632" s="69"/>
      <c r="H632" s="70"/>
      <c r="I632" s="69"/>
    </row>
    <row r="633" spans="3:9" x14ac:dyDescent="0.3">
      <c r="C633" s="69"/>
      <c r="D633" s="69"/>
      <c r="E633" s="69"/>
      <c r="F633" s="69"/>
      <c r="G633" s="69"/>
      <c r="H633" s="70"/>
      <c r="I633" s="69"/>
    </row>
    <row r="634" spans="3:9" x14ac:dyDescent="0.3">
      <c r="C634" s="69"/>
      <c r="D634" s="69"/>
      <c r="E634" s="69"/>
      <c r="F634" s="69"/>
      <c r="G634" s="69"/>
      <c r="H634" s="70"/>
      <c r="I634" s="69"/>
    </row>
    <row r="635" spans="3:9" x14ac:dyDescent="0.3">
      <c r="C635" s="69"/>
      <c r="D635" s="69"/>
      <c r="E635" s="69"/>
      <c r="F635" s="69"/>
      <c r="G635" s="69"/>
      <c r="H635" s="70"/>
      <c r="I635" s="69"/>
    </row>
    <row r="636" spans="3:9" x14ac:dyDescent="0.3">
      <c r="C636" s="69"/>
      <c r="D636" s="69"/>
      <c r="E636" s="69"/>
      <c r="F636" s="69"/>
      <c r="G636" s="69"/>
      <c r="H636" s="70"/>
      <c r="I636" s="69"/>
    </row>
    <row r="637" spans="3:9" x14ac:dyDescent="0.3">
      <c r="C637" s="69"/>
      <c r="D637" s="69"/>
      <c r="E637" s="69"/>
      <c r="F637" s="69"/>
      <c r="G637" s="69"/>
      <c r="H637" s="70"/>
      <c r="I637" s="69"/>
    </row>
    <row r="638" spans="3:9" x14ac:dyDescent="0.3">
      <c r="C638" s="69"/>
      <c r="D638" s="69"/>
      <c r="E638" s="69"/>
      <c r="F638" s="69"/>
      <c r="G638" s="69"/>
      <c r="H638" s="70"/>
      <c r="I638" s="69"/>
    </row>
    <row r="639" spans="3:9" x14ac:dyDescent="0.3">
      <c r="C639" s="69"/>
      <c r="D639" s="69"/>
      <c r="E639" s="69"/>
      <c r="F639" s="69"/>
      <c r="G639" s="69"/>
      <c r="H639" s="70"/>
      <c r="I639" s="69"/>
    </row>
    <row r="640" spans="3:9" x14ac:dyDescent="0.3">
      <c r="C640" s="69"/>
      <c r="D640" s="69"/>
      <c r="E640" s="69"/>
      <c r="F640" s="69"/>
      <c r="G640" s="69"/>
      <c r="H640" s="70"/>
      <c r="I640" s="69"/>
    </row>
    <row r="641" spans="3:9" x14ac:dyDescent="0.3">
      <c r="C641" s="69"/>
      <c r="D641" s="69"/>
      <c r="E641" s="69"/>
      <c r="F641" s="69"/>
      <c r="G641" s="69"/>
      <c r="H641" s="70"/>
      <c r="I641" s="69"/>
    </row>
    <row r="642" spans="3:9" x14ac:dyDescent="0.3">
      <c r="C642" s="69"/>
      <c r="D642" s="69"/>
      <c r="E642" s="69"/>
      <c r="F642" s="69"/>
      <c r="G642" s="69"/>
      <c r="H642" s="70"/>
      <c r="I642" s="69"/>
    </row>
    <row r="643" spans="3:9" x14ac:dyDescent="0.3">
      <c r="C643" s="69"/>
      <c r="D643" s="69"/>
      <c r="E643" s="69"/>
      <c r="F643" s="69"/>
      <c r="G643" s="69"/>
      <c r="H643" s="70"/>
      <c r="I643" s="69"/>
    </row>
    <row r="644" spans="3:9" x14ac:dyDescent="0.3">
      <c r="C644" s="69"/>
      <c r="D644" s="69"/>
      <c r="E644" s="69"/>
      <c r="F644" s="69"/>
      <c r="G644" s="69"/>
      <c r="H644" s="70"/>
      <c r="I644" s="69"/>
    </row>
    <row r="645" spans="3:9" x14ac:dyDescent="0.3">
      <c r="C645" s="69"/>
      <c r="D645" s="69"/>
      <c r="E645" s="69"/>
      <c r="F645" s="69"/>
      <c r="G645" s="69"/>
      <c r="H645" s="70"/>
      <c r="I645" s="69"/>
    </row>
    <row r="646" spans="3:9" x14ac:dyDescent="0.3">
      <c r="C646" s="69"/>
      <c r="D646" s="69"/>
      <c r="E646" s="69"/>
      <c r="F646" s="69"/>
      <c r="G646" s="69"/>
      <c r="H646" s="70"/>
      <c r="I646" s="69"/>
    </row>
    <row r="647" spans="3:9" x14ac:dyDescent="0.3">
      <c r="C647" s="69"/>
      <c r="D647" s="69"/>
      <c r="E647" s="69"/>
      <c r="F647" s="69"/>
      <c r="G647" s="69"/>
      <c r="H647" s="70"/>
      <c r="I647" s="69"/>
    </row>
    <row r="648" spans="3:9" x14ac:dyDescent="0.3">
      <c r="C648" s="69"/>
      <c r="D648" s="69"/>
      <c r="E648" s="69"/>
      <c r="F648" s="69"/>
      <c r="G648" s="69"/>
      <c r="H648" s="70"/>
      <c r="I648" s="69"/>
    </row>
    <row r="649" spans="3:9" x14ac:dyDescent="0.3">
      <c r="C649" s="69"/>
      <c r="D649" s="69"/>
      <c r="E649" s="69"/>
      <c r="F649" s="69"/>
      <c r="G649" s="69"/>
      <c r="H649" s="70"/>
      <c r="I649" s="69"/>
    </row>
    <row r="650" spans="3:9" x14ac:dyDescent="0.3">
      <c r="C650" s="69"/>
      <c r="D650" s="69"/>
      <c r="E650" s="69"/>
      <c r="F650" s="69"/>
      <c r="G650" s="69"/>
      <c r="H650" s="70"/>
      <c r="I650" s="69"/>
    </row>
    <row r="651" spans="3:9" x14ac:dyDescent="0.3">
      <c r="C651" s="69"/>
      <c r="D651" s="69"/>
      <c r="E651" s="69"/>
      <c r="F651" s="69"/>
      <c r="G651" s="69"/>
      <c r="H651" s="70"/>
      <c r="I651" s="69"/>
    </row>
    <row r="652" spans="3:9" x14ac:dyDescent="0.3">
      <c r="C652" s="69"/>
      <c r="D652" s="69"/>
      <c r="E652" s="69"/>
      <c r="F652" s="69"/>
      <c r="G652" s="69"/>
      <c r="H652" s="70"/>
      <c r="I652" s="69"/>
    </row>
    <row r="653" spans="3:9" x14ac:dyDescent="0.3">
      <c r="C653" s="69"/>
      <c r="D653" s="69"/>
      <c r="E653" s="69"/>
      <c r="F653" s="69"/>
      <c r="G653" s="69"/>
      <c r="H653" s="70"/>
      <c r="I653" s="69"/>
    </row>
    <row r="654" spans="3:9" x14ac:dyDescent="0.3">
      <c r="C654" s="69"/>
      <c r="D654" s="69"/>
      <c r="E654" s="69"/>
      <c r="F654" s="69"/>
      <c r="G654" s="69"/>
      <c r="H654" s="70"/>
      <c r="I654" s="69"/>
    </row>
    <row r="655" spans="3:9" x14ac:dyDescent="0.3">
      <c r="C655" s="69"/>
      <c r="D655" s="69"/>
      <c r="E655" s="69"/>
      <c r="F655" s="69"/>
      <c r="G655" s="69"/>
      <c r="H655" s="70"/>
      <c r="I655" s="69"/>
    </row>
    <row r="656" spans="3:9" x14ac:dyDescent="0.3">
      <c r="C656" s="69"/>
      <c r="D656" s="69"/>
      <c r="E656" s="69"/>
      <c r="F656" s="69"/>
      <c r="G656" s="69"/>
      <c r="H656" s="70"/>
      <c r="I656" s="69"/>
    </row>
    <row r="657" spans="3:9" x14ac:dyDescent="0.3">
      <c r="C657" s="69"/>
      <c r="D657" s="69"/>
      <c r="E657" s="69"/>
      <c r="F657" s="69"/>
      <c r="G657" s="69"/>
      <c r="H657" s="70"/>
      <c r="I657" s="69"/>
    </row>
    <row r="658" spans="3:9" x14ac:dyDescent="0.3">
      <c r="C658" s="69"/>
      <c r="D658" s="69"/>
      <c r="E658" s="69"/>
      <c r="F658" s="69"/>
      <c r="G658" s="69"/>
      <c r="H658" s="70"/>
      <c r="I658" s="69"/>
    </row>
    <row r="659" spans="3:9" x14ac:dyDescent="0.3">
      <c r="C659" s="69"/>
      <c r="D659" s="69"/>
      <c r="E659" s="69"/>
      <c r="F659" s="69"/>
      <c r="G659" s="69"/>
      <c r="H659" s="70"/>
      <c r="I659" s="69"/>
    </row>
    <row r="660" spans="3:9" x14ac:dyDescent="0.3">
      <c r="C660" s="69"/>
      <c r="D660" s="69"/>
      <c r="E660" s="69"/>
      <c r="F660" s="69"/>
      <c r="G660" s="69"/>
      <c r="H660" s="70"/>
      <c r="I660" s="69"/>
    </row>
    <row r="661" spans="3:9" x14ac:dyDescent="0.3">
      <c r="C661" s="69"/>
      <c r="D661" s="69"/>
      <c r="E661" s="69"/>
      <c r="F661" s="69"/>
      <c r="G661" s="69"/>
      <c r="H661" s="70"/>
      <c r="I661" s="69"/>
    </row>
    <row r="662" spans="3:9" x14ac:dyDescent="0.3">
      <c r="C662" s="69"/>
      <c r="D662" s="69"/>
      <c r="E662" s="69"/>
      <c r="F662" s="69"/>
      <c r="G662" s="69"/>
      <c r="H662" s="70"/>
      <c r="I662" s="69"/>
    </row>
    <row r="663" spans="3:9" x14ac:dyDescent="0.3">
      <c r="C663" s="69"/>
      <c r="D663" s="69"/>
      <c r="E663" s="69"/>
      <c r="F663" s="69"/>
      <c r="G663" s="69"/>
      <c r="H663" s="70"/>
      <c r="I663" s="69"/>
    </row>
    <row r="664" spans="3:9" x14ac:dyDescent="0.3">
      <c r="C664" s="69"/>
      <c r="D664" s="69"/>
      <c r="E664" s="69"/>
      <c r="F664" s="69"/>
      <c r="G664" s="69"/>
      <c r="H664" s="70"/>
      <c r="I664" s="69"/>
    </row>
    <row r="665" spans="3:9" x14ac:dyDescent="0.3">
      <c r="C665" s="69"/>
      <c r="D665" s="69"/>
      <c r="E665" s="69"/>
      <c r="F665" s="69"/>
      <c r="G665" s="69"/>
      <c r="H665" s="70"/>
      <c r="I665" s="69"/>
    </row>
    <row r="666" spans="3:9" x14ac:dyDescent="0.3">
      <c r="C666" s="69"/>
      <c r="D666" s="69"/>
      <c r="E666" s="69"/>
      <c r="F666" s="69"/>
      <c r="G666" s="69"/>
      <c r="H666" s="70"/>
      <c r="I666" s="69"/>
    </row>
  </sheetData>
  <sheetProtection algorithmName="SHA-512" hashValue="OOFyNvj/2H3ZibQjwWL70xGCi4xcweicxhTym3R9fbxB0suCW9+yG1pczLylLTlyt20qA8v6D2kMRc5Crce+ww==" saltValue="GbMlEwblWDKd8IEq0zLYWg==" spinCount="100000" sheet="1" objects="1" scenarios="1"/>
  <phoneticPr fontId="6" type="noConversion"/>
  <conditionalFormatting sqref="A1:XFD3 J4 A4:I666 L4:XFD666 A667:XFD1048576">
    <cfRule type="cellIs" dxfId="2" priority="1" operator="between">
      <formula>70</formula>
      <formula>1000</formula>
    </cfRule>
    <cfRule type="cellIs" dxfId="1" priority="2" operator="between">
      <formula>50</formula>
      <formula>70</formula>
    </cfRule>
    <cfRule type="cellIs" dxfId="0" priority="3" operator="between">
      <formula>30</formula>
      <formula>50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B84E-7F16-436F-8385-6FB6B5658FD3}">
  <dimension ref="A1:O16"/>
  <sheetViews>
    <sheetView zoomScale="90" zoomScaleNormal="90" workbookViewId="0">
      <selection activeCell="F1" sqref="F1"/>
    </sheetView>
  </sheetViews>
  <sheetFormatPr defaultRowHeight="14.4" x14ac:dyDescent="0.3"/>
  <cols>
    <col min="9" max="9" width="11.21875" customWidth="1"/>
    <col min="12" max="12" width="9.77734375" bestFit="1" customWidth="1"/>
  </cols>
  <sheetData>
    <row r="1" spans="1:15" x14ac:dyDescent="0.3">
      <c r="A1" s="1" t="s">
        <v>29</v>
      </c>
      <c r="B1" s="1"/>
      <c r="F1" s="13"/>
      <c r="I1" s="8" t="s">
        <v>11</v>
      </c>
      <c r="J1" s="14"/>
      <c r="K1" s="18"/>
    </row>
    <row r="2" spans="1:15" x14ac:dyDescent="0.3">
      <c r="A2" s="1"/>
      <c r="B2" s="1"/>
      <c r="C2" s="1"/>
      <c r="D2" s="1"/>
      <c r="E2" s="1"/>
      <c r="F2" s="1"/>
      <c r="G2" s="1"/>
      <c r="H2" s="1"/>
      <c r="I2" s="12"/>
      <c r="J2" s="2"/>
      <c r="K2" s="2"/>
      <c r="L2" s="1"/>
    </row>
    <row r="3" spans="1:15" x14ac:dyDescent="0.3">
      <c r="A3" s="1" t="s">
        <v>22</v>
      </c>
      <c r="B3" s="2"/>
      <c r="C3" s="23">
        <v>9</v>
      </c>
      <c r="D3" s="23">
        <v>8</v>
      </c>
      <c r="E3" s="23">
        <v>7</v>
      </c>
      <c r="F3" s="23">
        <v>6</v>
      </c>
      <c r="G3" s="23">
        <v>5</v>
      </c>
      <c r="H3" s="23">
        <v>4</v>
      </c>
      <c r="I3" s="23">
        <v>3</v>
      </c>
      <c r="J3" s="23">
        <v>2</v>
      </c>
      <c r="K3" s="23">
        <v>1</v>
      </c>
      <c r="L3" s="2" t="s">
        <v>19</v>
      </c>
    </row>
    <row r="4" spans="1:15" x14ac:dyDescent="0.3">
      <c r="A4" s="3" t="s">
        <v>13</v>
      </c>
      <c r="B4" s="4"/>
      <c r="C4" s="4">
        <f>COUNTIF('Tuntimerkintöjen yhteenveto'!$B:$B,C$3&amp;"*")</f>
        <v>0</v>
      </c>
      <c r="D4" s="4">
        <f>COUNTIF('Tuntimerkintöjen yhteenveto'!$B:$B,D$3&amp;"*")</f>
        <v>0</v>
      </c>
      <c r="E4" s="4">
        <f>COUNTIF('Tuntimerkintöjen yhteenveto'!$B:$B,E$3&amp;"*")</f>
        <v>0</v>
      </c>
      <c r="F4" s="4">
        <f>COUNTIF('Tuntimerkintöjen yhteenveto'!$B:$B,F$3&amp;"*")</f>
        <v>0</v>
      </c>
      <c r="G4" s="4">
        <f>COUNTIF('Tuntimerkintöjen yhteenveto'!$B:$B,G$3&amp;"*")</f>
        <v>0</v>
      </c>
      <c r="H4" s="4">
        <f>COUNTIF('Tuntimerkintöjen yhteenveto'!$B:$B,H$3&amp;"*")</f>
        <v>0</v>
      </c>
      <c r="I4" s="4">
        <f>COUNTIF('Tuntimerkintöjen yhteenveto'!$B:$B,I$3&amp;"*")</f>
        <v>0</v>
      </c>
      <c r="J4" s="4">
        <f>COUNTIF('Tuntimerkintöjen yhteenveto'!$B:$B,J$3&amp;"*")</f>
        <v>0</v>
      </c>
      <c r="K4" s="4">
        <f>COUNTIF('Tuntimerkintöjen yhteenveto'!$B:$B,K$3&amp;"*")</f>
        <v>0</v>
      </c>
      <c r="L4" s="2">
        <f>SUM(C4:K4)</f>
        <v>0</v>
      </c>
    </row>
    <row r="5" spans="1:15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2"/>
    </row>
    <row r="6" spans="1:15" x14ac:dyDescent="0.3">
      <c r="A6" s="1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2"/>
      <c r="O6" s="21"/>
    </row>
    <row r="7" spans="1:15" x14ac:dyDescent="0.3">
      <c r="A7" s="1"/>
      <c r="B7" s="4" t="s">
        <v>15</v>
      </c>
      <c r="C7" s="4"/>
      <c r="D7" s="4"/>
      <c r="E7" s="4"/>
      <c r="F7" s="4"/>
      <c r="G7" s="4"/>
      <c r="H7" s="4"/>
      <c r="I7" s="4"/>
      <c r="J7" s="4"/>
      <c r="K7" s="4"/>
      <c r="L7" s="2"/>
      <c r="O7" s="21"/>
    </row>
    <row r="8" spans="1:15" x14ac:dyDescent="0.3">
      <c r="A8" s="3" t="str">
        <f>"- "&amp;B9&amp;" h"</f>
        <v>- 30 h</v>
      </c>
      <c r="B8" s="4"/>
      <c r="C8" s="9" t="e">
        <f>(COUNTIFS('Tuntimerkintöjen yhteenveto'!$B:$B,C$3&amp;"*",'Tuntimerkintöjen yhteenveto'!$H:$H,"&lt;"&amp;$B9)+COUNTIFS('Tuntimerkintöjen yhteenveto'!$B:$B,C$3&amp;"*",'Tuntimerkintöjen yhteenveto'!$H:$H,"-"))/C$4</f>
        <v>#DIV/0!</v>
      </c>
      <c r="D8" s="9" t="e">
        <f>(COUNTIFS('Tuntimerkintöjen yhteenveto'!$B:$B,D$3&amp;"*",'Tuntimerkintöjen yhteenveto'!$H:$H,"&lt;"&amp;$B9)+COUNTIFS('Tuntimerkintöjen yhteenveto'!$B:$B,D$3&amp;"*",'Tuntimerkintöjen yhteenveto'!$H:$H,"-"))/D$4</f>
        <v>#DIV/0!</v>
      </c>
      <c r="E8" s="9" t="e">
        <f>(COUNTIFS('Tuntimerkintöjen yhteenveto'!$B:$B,E$3&amp;"*",'Tuntimerkintöjen yhteenveto'!$H:$H,"&lt;"&amp;$B9)+COUNTIFS('Tuntimerkintöjen yhteenveto'!$B:$B,E$3&amp;"*",'Tuntimerkintöjen yhteenveto'!$H:$H,"-"))/E$4</f>
        <v>#DIV/0!</v>
      </c>
      <c r="F8" s="9" t="e">
        <f>(COUNTIFS('Tuntimerkintöjen yhteenveto'!$B:$B,F$3&amp;"*",'Tuntimerkintöjen yhteenveto'!$H:$H,"&lt;"&amp;$B9)+COUNTIFS('Tuntimerkintöjen yhteenveto'!$B:$B,F$3&amp;"*",'Tuntimerkintöjen yhteenveto'!$H:$H,"-"))/F$4</f>
        <v>#DIV/0!</v>
      </c>
      <c r="G8" s="9" t="e">
        <f>(COUNTIFS('Tuntimerkintöjen yhteenveto'!$B:$B,G$3&amp;"*",'Tuntimerkintöjen yhteenveto'!$H:$H,"&lt;"&amp;$B9)+COUNTIFS('Tuntimerkintöjen yhteenveto'!$B:$B,G$3&amp;"*",'Tuntimerkintöjen yhteenveto'!$H:$H,"-"))/G$4</f>
        <v>#DIV/0!</v>
      </c>
      <c r="H8" s="9" t="e">
        <f>(COUNTIFS('Tuntimerkintöjen yhteenveto'!$B:$B,H$3&amp;"*",'Tuntimerkintöjen yhteenveto'!$H:$H,"&lt;"&amp;$B9)+COUNTIFS('Tuntimerkintöjen yhteenveto'!$B:$B,H$3&amp;"*",'Tuntimerkintöjen yhteenveto'!$H:$H,"-"))/H$4</f>
        <v>#DIV/0!</v>
      </c>
      <c r="I8" s="9" t="e">
        <f>(COUNTIFS('Tuntimerkintöjen yhteenveto'!$B:$B,I$3&amp;"*",'Tuntimerkintöjen yhteenveto'!$H:$H,"&lt;"&amp;$B9)+COUNTIFS('Tuntimerkintöjen yhteenveto'!$B:$B,I$3&amp;"*",'Tuntimerkintöjen yhteenveto'!$H:$H,"-"))/I$4</f>
        <v>#DIV/0!</v>
      </c>
      <c r="J8" s="9" t="e">
        <f>(COUNTIFS('Tuntimerkintöjen yhteenveto'!$B:$B,J$3&amp;"*",'Tuntimerkintöjen yhteenveto'!$H:$H,"&lt;"&amp;$B9)+COUNTIFS('Tuntimerkintöjen yhteenveto'!$B:$B,J$3&amp;"*",'Tuntimerkintöjen yhteenveto'!$H:$H,"-"))/J$4</f>
        <v>#DIV/0!</v>
      </c>
      <c r="K8" s="9" t="e">
        <f>(COUNTIFS('Tuntimerkintöjen yhteenveto'!$B:$B,K$3&amp;"*",'Tuntimerkintöjen yhteenveto'!$H:$H,"&lt;"&amp;$B9)+COUNTIFS('Tuntimerkintöjen yhteenveto'!$B:$B,K$3&amp;"*",'Tuntimerkintöjen yhteenveto'!$H:$H,"-"))/K$4</f>
        <v>#DIV/0!</v>
      </c>
      <c r="L8" s="10" t="e">
        <f>(COUNTIFS('Tuntimerkintöjen yhteenveto'!$H:$H,"&lt;"&amp;$B9)+COUNTIFS('Tuntimerkintöjen yhteenveto'!$H:$H,"-"))/L$4</f>
        <v>#DIV/0!</v>
      </c>
      <c r="M8" s="17"/>
    </row>
    <row r="9" spans="1:15" x14ac:dyDescent="0.3">
      <c r="A9" s="3" t="str">
        <f t="shared" ref="A9:A14" si="0">B9&amp;" - h"</f>
        <v>30 - h</v>
      </c>
      <c r="B9" s="15">
        <v>30</v>
      </c>
      <c r="C9" s="9" t="e">
        <f>(COUNTIFS('Tuntimerkintöjen yhteenveto'!$B:$B,C$3&amp;"*",'Tuntimerkintöjen yhteenveto'!$H:$H,$B9)+COUNTIFS('Tuntimerkintöjen yhteenveto'!$B:$B,C$3&amp;"*",'Tuntimerkintöjen yhteenveto'!$H:$H,"&gt;"&amp;$B9,'Tuntimerkintöjen yhteenveto'!$H:$H,"&lt;"&amp;$B10))/C$4</f>
        <v>#DIV/0!</v>
      </c>
      <c r="D9" s="9" t="e">
        <f>(COUNTIFS('Tuntimerkintöjen yhteenveto'!$B:$B,D$3&amp;"*",'Tuntimerkintöjen yhteenveto'!$H:$H,$B9)+COUNTIFS('Tuntimerkintöjen yhteenveto'!$B:$B,D$3&amp;"*",'Tuntimerkintöjen yhteenveto'!$H:$H,"&gt;"&amp;$B9,'Tuntimerkintöjen yhteenveto'!$H:$H,"&lt;"&amp;$B10))/D$4</f>
        <v>#DIV/0!</v>
      </c>
      <c r="E9" s="9" t="e">
        <f>(COUNTIFS('Tuntimerkintöjen yhteenveto'!$B:$B,E$3&amp;"*",'Tuntimerkintöjen yhteenveto'!$H:$H,$B9)+COUNTIFS('Tuntimerkintöjen yhteenveto'!$B:$B,E$3&amp;"*",'Tuntimerkintöjen yhteenveto'!$H:$H,"&gt;"&amp;$B9,'Tuntimerkintöjen yhteenveto'!$H:$H,"&lt;"&amp;$B10))/E$4</f>
        <v>#DIV/0!</v>
      </c>
      <c r="F9" s="9" t="e">
        <f>(COUNTIFS('Tuntimerkintöjen yhteenveto'!$B:$B,F$3&amp;"*",'Tuntimerkintöjen yhteenveto'!$H:$H,$B9)+COUNTIFS('Tuntimerkintöjen yhteenveto'!$B:$B,F$3&amp;"*",'Tuntimerkintöjen yhteenveto'!$H:$H,"&gt;"&amp;$B9,'Tuntimerkintöjen yhteenveto'!$H:$H,"&lt;"&amp;$B10))/F$4</f>
        <v>#DIV/0!</v>
      </c>
      <c r="G9" s="9" t="e">
        <f>(COUNTIFS('Tuntimerkintöjen yhteenveto'!$B:$B,G$3&amp;"*",'Tuntimerkintöjen yhteenveto'!$H:$H,$B9)+COUNTIFS('Tuntimerkintöjen yhteenveto'!$B:$B,G$3&amp;"*",'Tuntimerkintöjen yhteenveto'!$H:$H,"&gt;"&amp;$B9,'Tuntimerkintöjen yhteenveto'!$H:$H,"&lt;"&amp;$B10))/G$4</f>
        <v>#DIV/0!</v>
      </c>
      <c r="H9" s="9" t="e">
        <f>(COUNTIFS('Tuntimerkintöjen yhteenveto'!$B:$B,H$3&amp;"*",'Tuntimerkintöjen yhteenveto'!$H:$H,$B9)+COUNTIFS('Tuntimerkintöjen yhteenveto'!$B:$B,H$3&amp;"*",'Tuntimerkintöjen yhteenveto'!$H:$H,"&gt;"&amp;$B9,'Tuntimerkintöjen yhteenveto'!$H:$H,"&lt;"&amp;$B10))/H$4</f>
        <v>#DIV/0!</v>
      </c>
      <c r="I9" s="9" t="e">
        <f>(COUNTIFS('Tuntimerkintöjen yhteenveto'!$B:$B,I$3&amp;"*",'Tuntimerkintöjen yhteenveto'!$H:$H,$B9)+COUNTIFS('Tuntimerkintöjen yhteenveto'!$B:$B,I$3&amp;"*",'Tuntimerkintöjen yhteenveto'!$H:$H,"&gt;"&amp;$B9,'Tuntimerkintöjen yhteenveto'!$H:$H,"&lt;"&amp;$B10))/I$4</f>
        <v>#DIV/0!</v>
      </c>
      <c r="J9" s="9" t="e">
        <f>(COUNTIFS('Tuntimerkintöjen yhteenveto'!$B:$B,J$3&amp;"*",'Tuntimerkintöjen yhteenveto'!$H:$H,$B9)+COUNTIFS('Tuntimerkintöjen yhteenveto'!$B:$B,J$3&amp;"*",'Tuntimerkintöjen yhteenveto'!$H:$H,"&gt;"&amp;$B9,'Tuntimerkintöjen yhteenveto'!$H:$H,"&lt;"&amp;$B10))/J$4</f>
        <v>#DIV/0!</v>
      </c>
      <c r="K9" s="9" t="e">
        <f>(COUNTIFS('Tuntimerkintöjen yhteenveto'!$B:$B,K$3&amp;"*",'Tuntimerkintöjen yhteenveto'!$H:$H,$B9)+COUNTIFS('Tuntimerkintöjen yhteenveto'!$B:$B,K$3&amp;"*",'Tuntimerkintöjen yhteenveto'!$H:$H,"&gt;"&amp;$B9,'Tuntimerkintöjen yhteenveto'!$H:$H,"&lt;"&amp;$B10))/K$4</f>
        <v>#DIV/0!</v>
      </c>
      <c r="L9" s="10" t="e">
        <f>(COUNTIFS('Tuntimerkintöjen yhteenveto'!$H:$H,$B9)+COUNTIFS('Tuntimerkintöjen yhteenveto'!$H:$H,"&gt;"&amp;$B9,'Tuntimerkintöjen yhteenveto'!$H:$H,"&lt;"&amp;$B10))/L$4</f>
        <v>#DIV/0!</v>
      </c>
    </row>
    <row r="10" spans="1:15" x14ac:dyDescent="0.3">
      <c r="A10" s="3" t="str">
        <f t="shared" si="0"/>
        <v>50 - h</v>
      </c>
      <c r="B10" s="15">
        <v>50</v>
      </c>
      <c r="C10" s="9" t="e">
        <f>(COUNTIFS('Tuntimerkintöjen yhteenveto'!$B:$B,C$3&amp;"*",'Tuntimerkintöjen yhteenveto'!$H:$H,$B10)+COUNTIFS('Tuntimerkintöjen yhteenveto'!$B:$B,C$3&amp;"*",'Tuntimerkintöjen yhteenveto'!$H:$H,"&gt;"&amp;$B10,'Tuntimerkintöjen yhteenveto'!$H:$H,"&lt;"&amp;$B11))/C$4</f>
        <v>#DIV/0!</v>
      </c>
      <c r="D10" s="9" t="e">
        <f>(COUNTIFS('Tuntimerkintöjen yhteenveto'!$B:$B,D$3&amp;"*",'Tuntimerkintöjen yhteenveto'!$H:$H,$B10)+COUNTIFS('Tuntimerkintöjen yhteenveto'!$B:$B,D$3&amp;"*",'Tuntimerkintöjen yhteenveto'!$H:$H,"&gt;"&amp;$B10,'Tuntimerkintöjen yhteenveto'!$H:$H,"&lt;"&amp;$B11))/D$4</f>
        <v>#DIV/0!</v>
      </c>
      <c r="E10" s="9" t="e">
        <f>(COUNTIFS('Tuntimerkintöjen yhteenveto'!$B:$B,E$3&amp;"*",'Tuntimerkintöjen yhteenveto'!$H:$H,$B10)+COUNTIFS('Tuntimerkintöjen yhteenveto'!$B:$B,E$3&amp;"*",'Tuntimerkintöjen yhteenveto'!$H:$H,"&gt;"&amp;$B10,'Tuntimerkintöjen yhteenveto'!$H:$H,"&lt;"&amp;$B11))/E$4</f>
        <v>#DIV/0!</v>
      </c>
      <c r="F10" s="9" t="e">
        <f>(COUNTIFS('Tuntimerkintöjen yhteenveto'!$B:$B,F$3&amp;"*",'Tuntimerkintöjen yhteenveto'!$H:$H,$B10)+COUNTIFS('Tuntimerkintöjen yhteenveto'!$B:$B,F$3&amp;"*",'Tuntimerkintöjen yhteenveto'!$H:$H,"&gt;"&amp;$B10,'Tuntimerkintöjen yhteenveto'!$H:$H,"&lt;"&amp;$B11))/F$4</f>
        <v>#DIV/0!</v>
      </c>
      <c r="G10" s="9" t="e">
        <f>(COUNTIFS('Tuntimerkintöjen yhteenveto'!$B:$B,G$3&amp;"*",'Tuntimerkintöjen yhteenveto'!$H:$H,$B10)+COUNTIFS('Tuntimerkintöjen yhteenveto'!$B:$B,G$3&amp;"*",'Tuntimerkintöjen yhteenveto'!$H:$H,"&gt;"&amp;$B10,'Tuntimerkintöjen yhteenveto'!$H:$H,"&lt;"&amp;$B11))/G$4</f>
        <v>#DIV/0!</v>
      </c>
      <c r="H10" s="9" t="e">
        <f>(COUNTIFS('Tuntimerkintöjen yhteenveto'!$B:$B,H$3&amp;"*",'Tuntimerkintöjen yhteenveto'!$H:$H,$B10)+COUNTIFS('Tuntimerkintöjen yhteenveto'!$B:$B,H$3&amp;"*",'Tuntimerkintöjen yhteenveto'!$H:$H,"&gt;"&amp;$B10,'Tuntimerkintöjen yhteenveto'!$H:$H,"&lt;"&amp;$B11))/H$4</f>
        <v>#DIV/0!</v>
      </c>
      <c r="I10" s="9" t="e">
        <f>(COUNTIFS('Tuntimerkintöjen yhteenveto'!$B:$B,I$3&amp;"*",'Tuntimerkintöjen yhteenveto'!$H:$H,$B10)+COUNTIFS('Tuntimerkintöjen yhteenveto'!$B:$B,I$3&amp;"*",'Tuntimerkintöjen yhteenveto'!$H:$H,"&gt;"&amp;$B10,'Tuntimerkintöjen yhteenveto'!$H:$H,"&lt;"&amp;$B11))/I$4</f>
        <v>#DIV/0!</v>
      </c>
      <c r="J10" s="9" t="e">
        <f>(COUNTIFS('Tuntimerkintöjen yhteenveto'!$B:$B,J$3&amp;"*",'Tuntimerkintöjen yhteenveto'!$H:$H,$B10)+COUNTIFS('Tuntimerkintöjen yhteenveto'!$B:$B,J$3&amp;"*",'Tuntimerkintöjen yhteenveto'!$H:$H,"&gt;"&amp;$B10,'Tuntimerkintöjen yhteenveto'!$H:$H,"&lt;"&amp;$B11))/J$4</f>
        <v>#DIV/0!</v>
      </c>
      <c r="K10" s="9" t="e">
        <f>(COUNTIFS('Tuntimerkintöjen yhteenveto'!$B:$B,K$3&amp;"*",'Tuntimerkintöjen yhteenveto'!$H:$H,$B10)+COUNTIFS('Tuntimerkintöjen yhteenveto'!$B:$B,K$3&amp;"*",'Tuntimerkintöjen yhteenveto'!$H:$H,"&gt;"&amp;$B10,'Tuntimerkintöjen yhteenveto'!$H:$H,"&lt;"&amp;$B11))/K$4</f>
        <v>#DIV/0!</v>
      </c>
      <c r="L10" s="10" t="e">
        <f>(COUNTIFS('Tuntimerkintöjen yhteenveto'!$H:$H,$B10)+COUNTIFS('Tuntimerkintöjen yhteenveto'!$H:$H,"&gt;"&amp;$B10,'Tuntimerkintöjen yhteenveto'!$H:$H,"&lt;"&amp;$B11))/L$4</f>
        <v>#DIV/0!</v>
      </c>
    </row>
    <row r="11" spans="1:15" x14ac:dyDescent="0.3">
      <c r="A11" s="3" t="str">
        <f t="shared" si="0"/>
        <v>70 - h</v>
      </c>
      <c r="B11" s="15">
        <v>70</v>
      </c>
      <c r="C11" s="9" t="e">
        <f>(COUNTIFS('Tuntimerkintöjen yhteenveto'!$B:$B,C$3&amp;"*",'Tuntimerkintöjen yhteenveto'!$H:$H,$B11)+COUNTIFS('Tuntimerkintöjen yhteenveto'!$B:$B,C$3&amp;"*",'Tuntimerkintöjen yhteenveto'!$H:$H,"&gt;"&amp;$B11,'Tuntimerkintöjen yhteenveto'!$H:$H,"&lt;"&amp;$B12))/C$4</f>
        <v>#DIV/0!</v>
      </c>
      <c r="D11" s="9" t="e">
        <f>(COUNTIFS('Tuntimerkintöjen yhteenveto'!$B:$B,D$3&amp;"*",'Tuntimerkintöjen yhteenveto'!$H:$H,$B11)+COUNTIFS('Tuntimerkintöjen yhteenveto'!$B:$B,D$3&amp;"*",'Tuntimerkintöjen yhteenveto'!$H:$H,"&gt;"&amp;$B11,'Tuntimerkintöjen yhteenveto'!$H:$H,"&lt;"&amp;$B12))/D$4</f>
        <v>#DIV/0!</v>
      </c>
      <c r="E11" s="9" t="e">
        <f>(COUNTIFS('Tuntimerkintöjen yhteenveto'!$B:$B,E$3&amp;"*",'Tuntimerkintöjen yhteenveto'!$H:$H,$B11)+COUNTIFS('Tuntimerkintöjen yhteenveto'!$B:$B,E$3&amp;"*",'Tuntimerkintöjen yhteenveto'!$H:$H,"&gt;"&amp;$B11,'Tuntimerkintöjen yhteenveto'!$H:$H,"&lt;"&amp;$B12))/E$4</f>
        <v>#DIV/0!</v>
      </c>
      <c r="F11" s="9" t="e">
        <f>(COUNTIFS('Tuntimerkintöjen yhteenveto'!$B:$B,F$3&amp;"*",'Tuntimerkintöjen yhteenveto'!$H:$H,$B11)+COUNTIFS('Tuntimerkintöjen yhteenveto'!$B:$B,F$3&amp;"*",'Tuntimerkintöjen yhteenveto'!$H:$H,"&gt;"&amp;$B11,'Tuntimerkintöjen yhteenveto'!$H:$H,"&lt;"&amp;$B12))/F$4</f>
        <v>#DIV/0!</v>
      </c>
      <c r="G11" s="9" t="e">
        <f>(COUNTIFS('Tuntimerkintöjen yhteenveto'!$B:$B,G$3&amp;"*",'Tuntimerkintöjen yhteenveto'!$H:$H,$B11)+COUNTIFS('Tuntimerkintöjen yhteenveto'!$B:$B,G$3&amp;"*",'Tuntimerkintöjen yhteenveto'!$H:$H,"&gt;"&amp;$B11,'Tuntimerkintöjen yhteenveto'!$H:$H,"&lt;"&amp;$B12))/G$4</f>
        <v>#DIV/0!</v>
      </c>
      <c r="H11" s="9" t="e">
        <f>(COUNTIFS('Tuntimerkintöjen yhteenveto'!$B:$B,H$3&amp;"*",'Tuntimerkintöjen yhteenveto'!$H:$H,$B11)+COUNTIFS('Tuntimerkintöjen yhteenveto'!$B:$B,H$3&amp;"*",'Tuntimerkintöjen yhteenveto'!$H:$H,"&gt;"&amp;$B11,'Tuntimerkintöjen yhteenveto'!$H:$H,"&lt;"&amp;$B12))/H$4</f>
        <v>#DIV/0!</v>
      </c>
      <c r="I11" s="9" t="e">
        <f>(COUNTIFS('Tuntimerkintöjen yhteenveto'!$B:$B,I$3&amp;"*",'Tuntimerkintöjen yhteenveto'!$H:$H,$B11)+COUNTIFS('Tuntimerkintöjen yhteenveto'!$B:$B,I$3&amp;"*",'Tuntimerkintöjen yhteenveto'!$H:$H,"&gt;"&amp;$B11,'Tuntimerkintöjen yhteenveto'!$H:$H,"&lt;"&amp;$B12))/I$4</f>
        <v>#DIV/0!</v>
      </c>
      <c r="J11" s="9" t="e">
        <f>(COUNTIFS('Tuntimerkintöjen yhteenveto'!$B:$B,J$3&amp;"*",'Tuntimerkintöjen yhteenveto'!$H:$H,$B11)+COUNTIFS('Tuntimerkintöjen yhteenveto'!$B:$B,J$3&amp;"*",'Tuntimerkintöjen yhteenveto'!$H:$H,"&gt;"&amp;$B11,'Tuntimerkintöjen yhteenveto'!$H:$H,"&lt;"&amp;$B12))/J$4</f>
        <v>#DIV/0!</v>
      </c>
      <c r="K11" s="9" t="e">
        <f>(COUNTIFS('Tuntimerkintöjen yhteenveto'!$B:$B,K$3&amp;"*",'Tuntimerkintöjen yhteenveto'!$H:$H,$B11)+COUNTIFS('Tuntimerkintöjen yhteenveto'!$B:$B,K$3&amp;"*",'Tuntimerkintöjen yhteenveto'!$H:$H,"&gt;"&amp;$B11,'Tuntimerkintöjen yhteenveto'!$H:$H,"&lt;"&amp;$B12))/K$4</f>
        <v>#DIV/0!</v>
      </c>
      <c r="L11" s="10" t="e">
        <f>(COUNTIFS('Tuntimerkintöjen yhteenveto'!$H:$H,$B11)+COUNTIFS('Tuntimerkintöjen yhteenveto'!$H:$H,"&gt;"&amp;$B11,'Tuntimerkintöjen yhteenveto'!$H:$H,"&lt;"&amp;$B12))/L$4</f>
        <v>#DIV/0!</v>
      </c>
    </row>
    <row r="12" spans="1:15" x14ac:dyDescent="0.3">
      <c r="A12" s="3" t="str">
        <f t="shared" si="0"/>
        <v>100 - h</v>
      </c>
      <c r="B12" s="15">
        <v>100</v>
      </c>
      <c r="C12" s="9" t="e">
        <f>(COUNTIFS('Tuntimerkintöjen yhteenveto'!$B:$B,C$3&amp;"*",'Tuntimerkintöjen yhteenveto'!$H:$H,$B12)+COUNTIFS('Tuntimerkintöjen yhteenveto'!$B:$B,C$3&amp;"*",'Tuntimerkintöjen yhteenveto'!$H:$H,"&gt;"&amp;$B12,'Tuntimerkintöjen yhteenveto'!$H:$H,"&lt;"&amp;$B13))/C$4</f>
        <v>#DIV/0!</v>
      </c>
      <c r="D12" s="9" t="e">
        <f>(COUNTIFS('Tuntimerkintöjen yhteenveto'!$B:$B,D$3&amp;"*",'Tuntimerkintöjen yhteenveto'!$H:$H,$B12)+COUNTIFS('Tuntimerkintöjen yhteenveto'!$B:$B,D$3&amp;"*",'Tuntimerkintöjen yhteenveto'!$H:$H,"&gt;"&amp;$B12,'Tuntimerkintöjen yhteenveto'!$H:$H,"&lt;"&amp;$B13))/D$4</f>
        <v>#DIV/0!</v>
      </c>
      <c r="E12" s="9" t="e">
        <f>(COUNTIFS('Tuntimerkintöjen yhteenveto'!$B:$B,E$3&amp;"*",'Tuntimerkintöjen yhteenveto'!$H:$H,$B12)+COUNTIFS('Tuntimerkintöjen yhteenveto'!$B:$B,E$3&amp;"*",'Tuntimerkintöjen yhteenveto'!$H:$H,"&gt;"&amp;$B12,'Tuntimerkintöjen yhteenveto'!$H:$H,"&lt;"&amp;$B13))/E$4</f>
        <v>#DIV/0!</v>
      </c>
      <c r="F12" s="9" t="e">
        <f>(COUNTIFS('Tuntimerkintöjen yhteenveto'!$B:$B,F$3&amp;"*",'Tuntimerkintöjen yhteenveto'!$H:$H,$B12)+COUNTIFS('Tuntimerkintöjen yhteenveto'!$B:$B,F$3&amp;"*",'Tuntimerkintöjen yhteenveto'!$H:$H,"&gt;"&amp;$B12,'Tuntimerkintöjen yhteenveto'!$H:$H,"&lt;"&amp;$B13))/F$4</f>
        <v>#DIV/0!</v>
      </c>
      <c r="G12" s="9" t="e">
        <f>(COUNTIFS('Tuntimerkintöjen yhteenveto'!$B:$B,G$3&amp;"*",'Tuntimerkintöjen yhteenveto'!$H:$H,$B12)+COUNTIFS('Tuntimerkintöjen yhteenveto'!$B:$B,G$3&amp;"*",'Tuntimerkintöjen yhteenveto'!$H:$H,"&gt;"&amp;$B12,'Tuntimerkintöjen yhteenveto'!$H:$H,"&lt;"&amp;$B13))/G$4</f>
        <v>#DIV/0!</v>
      </c>
      <c r="H12" s="9" t="e">
        <f>(COUNTIFS('Tuntimerkintöjen yhteenveto'!$B:$B,H$3&amp;"*",'Tuntimerkintöjen yhteenveto'!$H:$H,$B12)+COUNTIFS('Tuntimerkintöjen yhteenveto'!$B:$B,H$3&amp;"*",'Tuntimerkintöjen yhteenveto'!$H:$H,"&gt;"&amp;$B12,'Tuntimerkintöjen yhteenveto'!$H:$H,"&lt;"&amp;$B13))/H$4</f>
        <v>#DIV/0!</v>
      </c>
      <c r="I12" s="9" t="e">
        <f>(COUNTIFS('Tuntimerkintöjen yhteenveto'!$B:$B,I$3&amp;"*",'Tuntimerkintöjen yhteenveto'!$H:$H,$B12)+COUNTIFS('Tuntimerkintöjen yhteenveto'!$B:$B,I$3&amp;"*",'Tuntimerkintöjen yhteenveto'!$H:$H,"&gt;"&amp;$B12,'Tuntimerkintöjen yhteenveto'!$H:$H,"&lt;"&amp;$B13))/I$4</f>
        <v>#DIV/0!</v>
      </c>
      <c r="J12" s="9" t="e">
        <f>(COUNTIFS('Tuntimerkintöjen yhteenveto'!$B:$B,J$3&amp;"*",'Tuntimerkintöjen yhteenveto'!$H:$H,$B12)+COUNTIFS('Tuntimerkintöjen yhteenveto'!$B:$B,J$3&amp;"*",'Tuntimerkintöjen yhteenveto'!$H:$H,"&gt;"&amp;$B12,'Tuntimerkintöjen yhteenveto'!$H:$H,"&lt;"&amp;$B13))/J$4</f>
        <v>#DIV/0!</v>
      </c>
      <c r="K12" s="9" t="e">
        <f>(COUNTIFS('Tuntimerkintöjen yhteenveto'!$B:$B,K$3&amp;"*",'Tuntimerkintöjen yhteenveto'!$H:$H,$B12)+COUNTIFS('Tuntimerkintöjen yhteenveto'!$B:$B,K$3&amp;"*",'Tuntimerkintöjen yhteenveto'!$H:$H,"&gt;"&amp;$B12,'Tuntimerkintöjen yhteenveto'!$H:$H,"&lt;"&amp;$B13))/K$4</f>
        <v>#DIV/0!</v>
      </c>
      <c r="L12" s="10" t="e">
        <f>(COUNTIFS('Tuntimerkintöjen yhteenveto'!$H:$H,$B12)+COUNTIFS('Tuntimerkintöjen yhteenveto'!$H:$H,"&gt;"&amp;$B12,'Tuntimerkintöjen yhteenveto'!$H:$H,"&lt;"&amp;$B13))/L$4</f>
        <v>#DIV/0!</v>
      </c>
    </row>
    <row r="13" spans="1:15" x14ac:dyDescent="0.3">
      <c r="A13" s="3" t="str">
        <f t="shared" si="0"/>
        <v>150 - h</v>
      </c>
      <c r="B13" s="15">
        <v>150</v>
      </c>
      <c r="C13" s="9" t="e">
        <f>(COUNTIFS('Tuntimerkintöjen yhteenveto'!$B:$B,C$3&amp;"*",'Tuntimerkintöjen yhteenveto'!$H:$H,$B13)+COUNTIFS('Tuntimerkintöjen yhteenveto'!$B:$B,C$3&amp;"*",'Tuntimerkintöjen yhteenveto'!$H:$H,"&gt;"&amp;$B13,'Tuntimerkintöjen yhteenveto'!$H:$H,"&lt;"&amp;$B14))/C$4</f>
        <v>#DIV/0!</v>
      </c>
      <c r="D13" s="9" t="e">
        <f>(COUNTIFS('Tuntimerkintöjen yhteenveto'!$B:$B,D$3&amp;"*",'Tuntimerkintöjen yhteenveto'!$H:$H,$B13)+COUNTIFS('Tuntimerkintöjen yhteenveto'!$B:$B,D$3&amp;"*",'Tuntimerkintöjen yhteenveto'!$H:$H,"&gt;"&amp;$B13,'Tuntimerkintöjen yhteenveto'!$H:$H,"&lt;"&amp;$B14))/D$4</f>
        <v>#DIV/0!</v>
      </c>
      <c r="E13" s="9" t="e">
        <f>(COUNTIFS('Tuntimerkintöjen yhteenveto'!$B:$B,E$3&amp;"*",'Tuntimerkintöjen yhteenveto'!$H:$H,$B13)+COUNTIFS('Tuntimerkintöjen yhteenveto'!$B:$B,E$3&amp;"*",'Tuntimerkintöjen yhteenveto'!$H:$H,"&gt;"&amp;$B13,'Tuntimerkintöjen yhteenveto'!$H:$H,"&lt;"&amp;$B14))/E$4</f>
        <v>#DIV/0!</v>
      </c>
      <c r="F13" s="9" t="e">
        <f>(COUNTIFS('Tuntimerkintöjen yhteenveto'!$B:$B,F$3&amp;"*",'Tuntimerkintöjen yhteenveto'!$H:$H,$B13)+COUNTIFS('Tuntimerkintöjen yhteenveto'!$B:$B,F$3&amp;"*",'Tuntimerkintöjen yhteenveto'!$H:$H,"&gt;"&amp;$B13,'Tuntimerkintöjen yhteenveto'!$H:$H,"&lt;"&amp;$B14))/F$4</f>
        <v>#DIV/0!</v>
      </c>
      <c r="G13" s="9" t="e">
        <f>(COUNTIFS('Tuntimerkintöjen yhteenveto'!$B:$B,G$3&amp;"*",'Tuntimerkintöjen yhteenveto'!$H:$H,$B13)+COUNTIFS('Tuntimerkintöjen yhteenveto'!$B:$B,G$3&amp;"*",'Tuntimerkintöjen yhteenveto'!$H:$H,"&gt;"&amp;$B13,'Tuntimerkintöjen yhteenveto'!$H:$H,"&lt;"&amp;$B14))/G$4</f>
        <v>#DIV/0!</v>
      </c>
      <c r="H13" s="9" t="e">
        <f>(COUNTIFS('Tuntimerkintöjen yhteenveto'!$B:$B,H$3&amp;"*",'Tuntimerkintöjen yhteenveto'!$H:$H,$B13)+COUNTIFS('Tuntimerkintöjen yhteenveto'!$B:$B,H$3&amp;"*",'Tuntimerkintöjen yhteenveto'!$H:$H,"&gt;"&amp;$B13,'Tuntimerkintöjen yhteenveto'!$H:$H,"&lt;"&amp;$B14))/H$4</f>
        <v>#DIV/0!</v>
      </c>
      <c r="I13" s="9" t="e">
        <f>(COUNTIFS('Tuntimerkintöjen yhteenveto'!$B:$B,I$3&amp;"*",'Tuntimerkintöjen yhteenveto'!$H:$H,$B13)+COUNTIFS('Tuntimerkintöjen yhteenveto'!$B:$B,I$3&amp;"*",'Tuntimerkintöjen yhteenveto'!$H:$H,"&gt;"&amp;$B13,'Tuntimerkintöjen yhteenveto'!$H:$H,"&lt;"&amp;$B14))/I$4</f>
        <v>#DIV/0!</v>
      </c>
      <c r="J13" s="9" t="e">
        <f>(COUNTIFS('Tuntimerkintöjen yhteenveto'!$B:$B,J$3&amp;"*",'Tuntimerkintöjen yhteenveto'!$H:$H,$B13)+COUNTIFS('Tuntimerkintöjen yhteenveto'!$B:$B,J$3&amp;"*",'Tuntimerkintöjen yhteenveto'!$H:$H,"&gt;"&amp;$B13,'Tuntimerkintöjen yhteenveto'!$H:$H,"&lt;"&amp;$B14))/J$4</f>
        <v>#DIV/0!</v>
      </c>
      <c r="K13" s="9" t="e">
        <f>(COUNTIFS('Tuntimerkintöjen yhteenveto'!$B:$B,K$3&amp;"*",'Tuntimerkintöjen yhteenveto'!$H:$H,$B13)+COUNTIFS('Tuntimerkintöjen yhteenveto'!$B:$B,K$3&amp;"*",'Tuntimerkintöjen yhteenveto'!$H:$H,"&gt;"&amp;$B13,'Tuntimerkintöjen yhteenveto'!$H:$H,"&lt;"&amp;$B14))/K$4</f>
        <v>#DIV/0!</v>
      </c>
      <c r="L13" s="10" t="e">
        <f>(COUNTIFS('Tuntimerkintöjen yhteenveto'!$H:$H,$B13)+COUNTIFS('Tuntimerkintöjen yhteenveto'!$H:$H,"&gt;"&amp;$B13,'Tuntimerkintöjen yhteenveto'!$H:$H,"&lt;"&amp;$B14))/L$4</f>
        <v>#DIV/0!</v>
      </c>
    </row>
    <row r="14" spans="1:15" x14ac:dyDescent="0.3">
      <c r="A14" s="3" t="str">
        <f t="shared" si="0"/>
        <v>200 - h</v>
      </c>
      <c r="B14" s="15">
        <v>200</v>
      </c>
      <c r="C14" s="9" t="e">
        <f>(COUNTIFS('Tuntimerkintöjen yhteenveto'!$B:$B,C$3&amp;"*",'Tuntimerkintöjen yhteenveto'!$H:$H,"&gt;"&amp;$B14)+COUNTIFS('Tuntimerkintöjen yhteenveto'!$B:$B,C$3&amp;"*",'Tuntimerkintöjen yhteenveto'!$H:$H,$B14))/C$4</f>
        <v>#DIV/0!</v>
      </c>
      <c r="D14" s="9" t="e">
        <f>(COUNTIFS('Tuntimerkintöjen yhteenveto'!$B:$B,D$3&amp;"*",'Tuntimerkintöjen yhteenveto'!$H:$H,"&gt;"&amp;$B14)+COUNTIFS('Tuntimerkintöjen yhteenveto'!$B:$B,D$3&amp;"*",'Tuntimerkintöjen yhteenveto'!$H:$H,$B14))/D$4</f>
        <v>#DIV/0!</v>
      </c>
      <c r="E14" s="9" t="e">
        <f>(COUNTIFS('Tuntimerkintöjen yhteenveto'!$B:$B,E$3&amp;"*",'Tuntimerkintöjen yhteenveto'!$H:$H,"&gt;"&amp;$B14)+COUNTIFS('Tuntimerkintöjen yhteenveto'!$B:$B,E$3&amp;"*",'Tuntimerkintöjen yhteenveto'!$H:$H,$B14))/E$4</f>
        <v>#DIV/0!</v>
      </c>
      <c r="F14" s="9" t="e">
        <f>(COUNTIFS('Tuntimerkintöjen yhteenveto'!$B:$B,F$3&amp;"*",'Tuntimerkintöjen yhteenveto'!$H:$H,"&gt;"&amp;$B14)+COUNTIFS('Tuntimerkintöjen yhteenveto'!$B:$B,F$3&amp;"*",'Tuntimerkintöjen yhteenveto'!$H:$H,$B14))/F$4</f>
        <v>#DIV/0!</v>
      </c>
      <c r="G14" s="9" t="e">
        <f>(COUNTIFS('Tuntimerkintöjen yhteenveto'!$B:$B,G$3&amp;"*",'Tuntimerkintöjen yhteenveto'!$H:$H,"&gt;"&amp;$B14)+COUNTIFS('Tuntimerkintöjen yhteenveto'!$B:$B,G$3&amp;"*",'Tuntimerkintöjen yhteenveto'!$H:$H,$B14))/G$4</f>
        <v>#DIV/0!</v>
      </c>
      <c r="H14" s="9" t="e">
        <f>(COUNTIFS('Tuntimerkintöjen yhteenveto'!$B:$B,H$3&amp;"*",'Tuntimerkintöjen yhteenveto'!$H:$H,"&gt;"&amp;$B14)+COUNTIFS('Tuntimerkintöjen yhteenveto'!$B:$B,H$3&amp;"*",'Tuntimerkintöjen yhteenveto'!$H:$H,$B14))/H$4</f>
        <v>#DIV/0!</v>
      </c>
      <c r="I14" s="9" t="e">
        <f>(COUNTIFS('Tuntimerkintöjen yhteenveto'!$B:$B,I$3&amp;"*",'Tuntimerkintöjen yhteenveto'!$H:$H,"&gt;"&amp;$B14)+COUNTIFS('Tuntimerkintöjen yhteenveto'!$B:$B,I$3&amp;"*",'Tuntimerkintöjen yhteenveto'!$H:$H,$B14))/I$4</f>
        <v>#DIV/0!</v>
      </c>
      <c r="J14" s="9" t="e">
        <f>(COUNTIFS('Tuntimerkintöjen yhteenveto'!$B:$B,J$3&amp;"*",'Tuntimerkintöjen yhteenveto'!$H:$H,"&gt;"&amp;$B14)+COUNTIFS('Tuntimerkintöjen yhteenveto'!$B:$B,J$3&amp;"*",'Tuntimerkintöjen yhteenveto'!$H:$H,$B14))/J$4</f>
        <v>#DIV/0!</v>
      </c>
      <c r="K14" s="9" t="e">
        <f>(COUNTIFS('Tuntimerkintöjen yhteenveto'!$B:$B,K$3&amp;"*",'Tuntimerkintöjen yhteenveto'!$H:$H,"&gt;"&amp;$B14)+COUNTIFS('Tuntimerkintöjen yhteenveto'!$B:$B,K$3&amp;"*",'Tuntimerkintöjen yhteenveto'!$H:$H,$B14))/K$4</f>
        <v>#DIV/0!</v>
      </c>
      <c r="L14" s="10" t="e">
        <f>(COUNTIFS('Tuntimerkintöjen yhteenveto'!$H:$H,$B14)+COUNTIFS('Tuntimerkintöjen yhteenveto'!$H:$H,"&gt;"&amp;$B14))/L$4</f>
        <v>#DIV/0!</v>
      </c>
    </row>
    <row r="15" spans="1:15" x14ac:dyDescent="0.3">
      <c r="A15" s="3"/>
      <c r="B15" s="3"/>
      <c r="L15" s="5"/>
    </row>
    <row r="16" spans="1:15" x14ac:dyDescent="0.3">
      <c r="C16" s="11" t="e">
        <f t="shared" ref="C16:K16" si="1">SUM(C8:C14)</f>
        <v>#DIV/0!</v>
      </c>
      <c r="D16" s="11" t="e">
        <f t="shared" si="1"/>
        <v>#DIV/0!</v>
      </c>
      <c r="E16" s="11" t="e">
        <f t="shared" si="1"/>
        <v>#DIV/0!</v>
      </c>
      <c r="F16" s="11" t="e">
        <f t="shared" si="1"/>
        <v>#DIV/0!</v>
      </c>
      <c r="G16" s="11" t="e">
        <f t="shared" si="1"/>
        <v>#DIV/0!</v>
      </c>
      <c r="H16" s="11" t="e">
        <f t="shared" si="1"/>
        <v>#DIV/0!</v>
      </c>
      <c r="I16" s="11" t="e">
        <f t="shared" si="1"/>
        <v>#DIV/0!</v>
      </c>
      <c r="J16" s="11" t="e">
        <f t="shared" si="1"/>
        <v>#DIV/0!</v>
      </c>
      <c r="K16" s="11" t="e">
        <f t="shared" si="1"/>
        <v>#DIV/0!</v>
      </c>
      <c r="L16" s="16"/>
    </row>
  </sheetData>
  <sheetProtection algorithmName="SHA-512" hashValue="ppjtX2qofZ/GBLaV8rWJB0hi7r3gdJSYw428jFal/tRozDMow8m0yy7nzO4nlqkFHhY/DNz9eLJ0+8L4jaMw+A==" saltValue="hInMne3LvFKK/RM+Zu0b3A==" spinCount="100000" sheet="1" objects="1" scenarios="1" selectLockedCells="1"/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3C318-BF72-4F20-A239-D631250A9968}">
  <dimension ref="A1:M16"/>
  <sheetViews>
    <sheetView zoomScale="90" zoomScaleNormal="90" workbookViewId="0">
      <selection activeCell="C3" sqref="C3"/>
    </sheetView>
  </sheetViews>
  <sheetFormatPr defaultRowHeight="14.4" x14ac:dyDescent="0.3"/>
  <cols>
    <col min="9" max="9" width="11.21875" customWidth="1"/>
    <col min="12" max="12" width="9.77734375" bestFit="1" customWidth="1"/>
  </cols>
  <sheetData>
    <row r="1" spans="1:13" x14ac:dyDescent="0.3">
      <c r="A1" s="1" t="s">
        <v>28</v>
      </c>
      <c r="B1" s="1"/>
      <c r="F1" s="13"/>
      <c r="I1" s="8" t="s">
        <v>11</v>
      </c>
      <c r="J1" s="14"/>
      <c r="K1" s="18"/>
      <c r="L1" s="1"/>
    </row>
    <row r="2" spans="1:13" x14ac:dyDescent="0.3">
      <c r="A2" s="1"/>
      <c r="B2" s="1"/>
      <c r="C2" s="1"/>
      <c r="D2" s="1"/>
      <c r="E2" s="1"/>
      <c r="F2" s="1"/>
      <c r="G2" s="1"/>
      <c r="H2" s="1"/>
      <c r="I2" s="12"/>
      <c r="J2" s="2"/>
      <c r="K2" s="2"/>
      <c r="L2" s="1"/>
    </row>
    <row r="3" spans="1:13" x14ac:dyDescent="0.3">
      <c r="A3" s="1" t="s">
        <v>7</v>
      </c>
      <c r="B3" s="2"/>
      <c r="C3" s="71"/>
      <c r="D3" s="71"/>
      <c r="E3" s="71"/>
      <c r="F3" s="71"/>
      <c r="G3" s="71"/>
      <c r="H3" s="71"/>
      <c r="I3" s="71"/>
      <c r="J3" s="71"/>
      <c r="K3" s="71"/>
      <c r="L3" s="2" t="s">
        <v>19</v>
      </c>
    </row>
    <row r="4" spans="1:13" x14ac:dyDescent="0.3">
      <c r="A4" s="3" t="s">
        <v>13</v>
      </c>
      <c r="B4" s="4"/>
      <c r="C4" s="4">
        <f>COUNTIF('Tuntimerkintöjen yhteenveto'!$B:$B,C$3&amp;"*")</f>
        <v>0</v>
      </c>
      <c r="D4" s="4">
        <f>COUNTIF('Tuntimerkintöjen yhteenveto'!$B:$B,D$3&amp;"*")</f>
        <v>0</v>
      </c>
      <c r="E4" s="4">
        <f>COUNTIF('Tuntimerkintöjen yhteenveto'!$B:$B,E$3&amp;"*")</f>
        <v>0</v>
      </c>
      <c r="F4" s="4">
        <f>COUNTIF('Tuntimerkintöjen yhteenveto'!$B:$B,F$3&amp;"*")</f>
        <v>0</v>
      </c>
      <c r="G4" s="4">
        <f>COUNTIF('Tuntimerkintöjen yhteenveto'!$B:$B,G$3&amp;"*")</f>
        <v>0</v>
      </c>
      <c r="H4" s="4">
        <f>COUNTIF('Tuntimerkintöjen yhteenveto'!$B:$B,H$3&amp;"*")</f>
        <v>0</v>
      </c>
      <c r="I4" s="4">
        <f>COUNTIF('Tuntimerkintöjen yhteenveto'!$B:$B,I$3&amp;"*")</f>
        <v>0</v>
      </c>
      <c r="J4" s="4">
        <f>COUNTIF('Tuntimerkintöjen yhteenveto'!$B:$B,J$3&amp;"*")</f>
        <v>0</v>
      </c>
      <c r="K4" s="4">
        <f>COUNTIF('Tuntimerkintöjen yhteenveto'!$B:$B,K$3&amp;"*")</f>
        <v>0</v>
      </c>
      <c r="L4" s="2">
        <f>SUM(C4:K4)</f>
        <v>0</v>
      </c>
    </row>
    <row r="5" spans="1:13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2"/>
    </row>
    <row r="6" spans="1:13" x14ac:dyDescent="0.3">
      <c r="A6" s="1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2"/>
    </row>
    <row r="7" spans="1:13" x14ac:dyDescent="0.3">
      <c r="A7" s="1"/>
      <c r="B7" s="4" t="s">
        <v>15</v>
      </c>
      <c r="C7" s="4"/>
      <c r="D7" s="4"/>
      <c r="E7" s="4"/>
      <c r="F7" s="4"/>
      <c r="G7" s="4"/>
      <c r="H7" s="4"/>
      <c r="I7" s="4"/>
      <c r="J7" s="4"/>
      <c r="K7" s="4"/>
      <c r="L7" s="2"/>
    </row>
    <row r="8" spans="1:13" x14ac:dyDescent="0.3">
      <c r="A8" s="3" t="str">
        <f>"- "&amp;B9&amp;" h"</f>
        <v>- 30 h</v>
      </c>
      <c r="B8" s="4"/>
      <c r="C8" s="9" t="e">
        <f>(COUNTIFS('Tuntimerkintöjen yhteenveto'!$B:$B,C$3,'Tuntimerkintöjen yhteenveto'!$H:$H,"&lt;"&amp;$B9)+COUNTIFS('Tuntimerkintöjen yhteenveto'!$B:$B,C$3,'Tuntimerkintöjen yhteenveto'!$H:$H,"-"))/C$4</f>
        <v>#DIV/0!</v>
      </c>
      <c r="D8" s="9" t="e">
        <f>(COUNTIFS('Tuntimerkintöjen yhteenveto'!$B:$B,D$3,'Tuntimerkintöjen yhteenveto'!$H:$H,"&lt;"&amp;$B9)+COUNTIFS('Tuntimerkintöjen yhteenveto'!$B:$B,D$3,'Tuntimerkintöjen yhteenveto'!$H:$H,"-"))/D$4</f>
        <v>#DIV/0!</v>
      </c>
      <c r="E8" s="9" t="e">
        <f>(COUNTIFS('Tuntimerkintöjen yhteenveto'!$B:$B,E$3,'Tuntimerkintöjen yhteenveto'!$H:$H,"&lt;"&amp;$B9)+COUNTIFS('Tuntimerkintöjen yhteenveto'!$B:$B,E$3,'Tuntimerkintöjen yhteenveto'!$H:$H,"-"))/E$4</f>
        <v>#DIV/0!</v>
      </c>
      <c r="F8" s="9" t="e">
        <f>(COUNTIFS('Tuntimerkintöjen yhteenveto'!$B:$B,F$3,'Tuntimerkintöjen yhteenveto'!$H:$H,"&lt;"&amp;$B9)+COUNTIFS('Tuntimerkintöjen yhteenveto'!$B:$B,F$3,'Tuntimerkintöjen yhteenveto'!$H:$H,"-"))/F$4</f>
        <v>#DIV/0!</v>
      </c>
      <c r="G8" s="9" t="e">
        <f>(COUNTIFS('Tuntimerkintöjen yhteenveto'!$B:$B,G$3,'Tuntimerkintöjen yhteenveto'!$H:$H,"&lt;"&amp;$B9)+COUNTIFS('Tuntimerkintöjen yhteenveto'!$B:$B,G$3,'Tuntimerkintöjen yhteenveto'!$H:$H,"-"))/G$4</f>
        <v>#DIV/0!</v>
      </c>
      <c r="H8" s="9" t="e">
        <f>(COUNTIFS('Tuntimerkintöjen yhteenveto'!$B:$B,H$3,'Tuntimerkintöjen yhteenveto'!$H:$H,"&lt;"&amp;$B9)+COUNTIFS('Tuntimerkintöjen yhteenveto'!$B:$B,H$3,'Tuntimerkintöjen yhteenveto'!$H:$H,"-"))/H$4</f>
        <v>#DIV/0!</v>
      </c>
      <c r="I8" s="9" t="e">
        <f>(COUNTIFS('Tuntimerkintöjen yhteenveto'!$B:$B,I$3,'Tuntimerkintöjen yhteenveto'!$H:$H,"&lt;"&amp;$B9)+COUNTIFS('Tuntimerkintöjen yhteenveto'!$B:$B,I$3,'Tuntimerkintöjen yhteenveto'!$H:$H,"-"))/I$4</f>
        <v>#DIV/0!</v>
      </c>
      <c r="J8" s="9" t="e">
        <f>(COUNTIFS('Tuntimerkintöjen yhteenveto'!$B:$B,J$3,'Tuntimerkintöjen yhteenveto'!$H:$H,"&lt;"&amp;$B9)+COUNTIFS('Tuntimerkintöjen yhteenveto'!$B:$B,J$3,'Tuntimerkintöjen yhteenveto'!$H:$H,"-"))/J$4</f>
        <v>#DIV/0!</v>
      </c>
      <c r="K8" s="9" t="e">
        <f>(COUNTIFS('Tuntimerkintöjen yhteenveto'!$B:$B,K$3,'Tuntimerkintöjen yhteenveto'!$H:$H,"&lt;"&amp;$B9)+COUNTIFS('Tuntimerkintöjen yhteenveto'!$B:$B,K$3,'Tuntimerkintöjen yhteenveto'!$H:$H,"-"))/K$4</f>
        <v>#DIV/0!</v>
      </c>
      <c r="L8" s="19"/>
      <c r="M8" s="17"/>
    </row>
    <row r="9" spans="1:13" x14ac:dyDescent="0.3">
      <c r="A9" s="3" t="str">
        <f t="shared" ref="A9:A14" si="0">B9&amp;" - h"</f>
        <v>30 - h</v>
      </c>
      <c r="B9" s="15">
        <v>30</v>
      </c>
      <c r="C9" s="9" t="e">
        <f>(COUNTIFS('Tuntimerkintöjen yhteenveto'!$B:$B,C$3,'Tuntimerkintöjen yhteenveto'!$H:$H,$B9)+COUNTIFS('Tuntimerkintöjen yhteenveto'!$B:$B,C$3,'Tuntimerkintöjen yhteenveto'!$H:$H,"&gt;"&amp;$B9,'Tuntimerkintöjen yhteenveto'!$H:$H,"&lt;"&amp;$B10))/C$4</f>
        <v>#DIV/0!</v>
      </c>
      <c r="D9" s="9" t="e">
        <f>(COUNTIFS('Tuntimerkintöjen yhteenveto'!$B:$B,D$3,'Tuntimerkintöjen yhteenveto'!$H:$H,$B9)+COUNTIFS('Tuntimerkintöjen yhteenveto'!$B:$B,D$3,'Tuntimerkintöjen yhteenveto'!$H:$H,"&gt;"&amp;$B9,'Tuntimerkintöjen yhteenveto'!$H:$H,"&lt;"&amp;$B10))/D$4</f>
        <v>#DIV/0!</v>
      </c>
      <c r="E9" s="9" t="e">
        <f>(COUNTIFS('Tuntimerkintöjen yhteenveto'!$B:$B,E$3,'Tuntimerkintöjen yhteenveto'!$H:$H,$B9)+COUNTIFS('Tuntimerkintöjen yhteenveto'!$B:$B,E$3,'Tuntimerkintöjen yhteenveto'!$H:$H,"&gt;"&amp;$B9,'Tuntimerkintöjen yhteenveto'!$H:$H,"&lt;"&amp;$B10))/E$4</f>
        <v>#DIV/0!</v>
      </c>
      <c r="F9" s="9" t="e">
        <f>(COUNTIFS('Tuntimerkintöjen yhteenveto'!$B:$B,F$3,'Tuntimerkintöjen yhteenveto'!$H:$H,$B9)+COUNTIFS('Tuntimerkintöjen yhteenveto'!$B:$B,F$3,'Tuntimerkintöjen yhteenveto'!$H:$H,"&gt;"&amp;$B9,'Tuntimerkintöjen yhteenveto'!$H:$H,"&lt;"&amp;$B10))/F$4</f>
        <v>#DIV/0!</v>
      </c>
      <c r="G9" s="9" t="e">
        <f>(COUNTIFS('Tuntimerkintöjen yhteenveto'!$B:$B,G$3,'Tuntimerkintöjen yhteenveto'!$H:$H,$B9)+COUNTIFS('Tuntimerkintöjen yhteenveto'!$B:$B,G$3,'Tuntimerkintöjen yhteenveto'!$H:$H,"&gt;"&amp;$B9,'Tuntimerkintöjen yhteenveto'!$H:$H,"&lt;"&amp;$B10))/G$4</f>
        <v>#DIV/0!</v>
      </c>
      <c r="H9" s="9" t="e">
        <f>(COUNTIFS('Tuntimerkintöjen yhteenveto'!$B:$B,H$3,'Tuntimerkintöjen yhteenveto'!$H:$H,$B9)+COUNTIFS('Tuntimerkintöjen yhteenveto'!$B:$B,H$3,'Tuntimerkintöjen yhteenveto'!$H:$H,"&gt;"&amp;$B9,'Tuntimerkintöjen yhteenveto'!$H:$H,"&lt;"&amp;$B10))/H$4</f>
        <v>#DIV/0!</v>
      </c>
      <c r="I9" s="9" t="e">
        <f>(COUNTIFS('Tuntimerkintöjen yhteenveto'!$B:$B,I$3,'Tuntimerkintöjen yhteenveto'!$H:$H,$B9)+COUNTIFS('Tuntimerkintöjen yhteenveto'!$B:$B,I$3,'Tuntimerkintöjen yhteenveto'!$H:$H,"&gt;"&amp;$B9,'Tuntimerkintöjen yhteenveto'!$H:$H,"&lt;"&amp;$B10))/I$4</f>
        <v>#DIV/0!</v>
      </c>
      <c r="J9" s="9" t="e">
        <f>(COUNTIFS('Tuntimerkintöjen yhteenveto'!$B:$B,J$3,'Tuntimerkintöjen yhteenveto'!$H:$H,$B9)+COUNTIFS('Tuntimerkintöjen yhteenveto'!$B:$B,J$3,'Tuntimerkintöjen yhteenveto'!$H:$H,"&gt;"&amp;$B9,'Tuntimerkintöjen yhteenveto'!$H:$H,"&lt;"&amp;$B10))/J$4</f>
        <v>#DIV/0!</v>
      </c>
      <c r="K9" s="9" t="e">
        <f>(COUNTIFS('Tuntimerkintöjen yhteenveto'!$B:$B,K$3,'Tuntimerkintöjen yhteenveto'!$H:$H,$B9)+COUNTIFS('Tuntimerkintöjen yhteenveto'!$B:$B,K$3,'Tuntimerkintöjen yhteenveto'!$H:$H,"&gt;"&amp;$B9,'Tuntimerkintöjen yhteenveto'!$H:$H,"&lt;"&amp;$B10))/K$4</f>
        <v>#DIV/0!</v>
      </c>
      <c r="L9" s="19"/>
    </row>
    <row r="10" spans="1:13" x14ac:dyDescent="0.3">
      <c r="A10" s="3" t="str">
        <f t="shared" si="0"/>
        <v>50 - h</v>
      </c>
      <c r="B10" s="15">
        <v>50</v>
      </c>
      <c r="C10" s="9" t="e">
        <f>(COUNTIFS('Tuntimerkintöjen yhteenveto'!$B:$B,C$3,'Tuntimerkintöjen yhteenveto'!$H:$H,$B10)+COUNTIFS('Tuntimerkintöjen yhteenveto'!$B:$B,C$3,'Tuntimerkintöjen yhteenveto'!$H:$H,"&gt;"&amp;$B10,'Tuntimerkintöjen yhteenveto'!$H:$H,"&lt;"&amp;$B11))/C$4</f>
        <v>#DIV/0!</v>
      </c>
      <c r="D10" s="9" t="e">
        <f>(COUNTIFS('Tuntimerkintöjen yhteenveto'!$B:$B,D$3,'Tuntimerkintöjen yhteenveto'!$H:$H,$B10)+COUNTIFS('Tuntimerkintöjen yhteenveto'!$B:$B,D$3,'Tuntimerkintöjen yhteenveto'!$H:$H,"&gt;"&amp;$B10,'Tuntimerkintöjen yhteenveto'!$H:$H,"&lt;"&amp;$B11))/D$4</f>
        <v>#DIV/0!</v>
      </c>
      <c r="E10" s="9" t="e">
        <f>(COUNTIFS('Tuntimerkintöjen yhteenveto'!$B:$B,E$3,'Tuntimerkintöjen yhteenveto'!$H:$H,$B10)+COUNTIFS('Tuntimerkintöjen yhteenveto'!$B:$B,E$3,'Tuntimerkintöjen yhteenveto'!$H:$H,"&gt;"&amp;$B10,'Tuntimerkintöjen yhteenveto'!$H:$H,"&lt;"&amp;$B11))/E$4</f>
        <v>#DIV/0!</v>
      </c>
      <c r="F10" s="9" t="e">
        <f>(COUNTIFS('Tuntimerkintöjen yhteenveto'!$B:$B,F$3,'Tuntimerkintöjen yhteenveto'!$H:$H,$B10)+COUNTIFS('Tuntimerkintöjen yhteenveto'!$B:$B,F$3,'Tuntimerkintöjen yhteenveto'!$H:$H,"&gt;"&amp;$B10,'Tuntimerkintöjen yhteenveto'!$H:$H,"&lt;"&amp;$B11))/F$4</f>
        <v>#DIV/0!</v>
      </c>
      <c r="G10" s="9" t="e">
        <f>(COUNTIFS('Tuntimerkintöjen yhteenveto'!$B:$B,G$3,'Tuntimerkintöjen yhteenveto'!$H:$H,$B10)+COUNTIFS('Tuntimerkintöjen yhteenveto'!$B:$B,G$3,'Tuntimerkintöjen yhteenveto'!$H:$H,"&gt;"&amp;$B10,'Tuntimerkintöjen yhteenveto'!$H:$H,"&lt;"&amp;$B11))/G$4</f>
        <v>#DIV/0!</v>
      </c>
      <c r="H10" s="9" t="e">
        <f>(COUNTIFS('Tuntimerkintöjen yhteenveto'!$B:$B,H$3,'Tuntimerkintöjen yhteenveto'!$H:$H,$B10)+COUNTIFS('Tuntimerkintöjen yhteenveto'!$B:$B,H$3,'Tuntimerkintöjen yhteenveto'!$H:$H,"&gt;"&amp;$B10,'Tuntimerkintöjen yhteenveto'!$H:$H,"&lt;"&amp;$B11))/H$4</f>
        <v>#DIV/0!</v>
      </c>
      <c r="I10" s="9" t="e">
        <f>(COUNTIFS('Tuntimerkintöjen yhteenveto'!$B:$B,I$3,'Tuntimerkintöjen yhteenveto'!$H:$H,$B10)+COUNTIFS('Tuntimerkintöjen yhteenveto'!$B:$B,I$3,'Tuntimerkintöjen yhteenveto'!$H:$H,"&gt;"&amp;$B10,'Tuntimerkintöjen yhteenveto'!$H:$H,"&lt;"&amp;$B11))/I$4</f>
        <v>#DIV/0!</v>
      </c>
      <c r="J10" s="9" t="e">
        <f>(COUNTIFS('Tuntimerkintöjen yhteenveto'!$B:$B,J$3,'Tuntimerkintöjen yhteenveto'!$H:$H,$B10)+COUNTIFS('Tuntimerkintöjen yhteenveto'!$B:$B,J$3,'Tuntimerkintöjen yhteenveto'!$H:$H,"&gt;"&amp;$B10,'Tuntimerkintöjen yhteenveto'!$H:$H,"&lt;"&amp;$B11))/J$4</f>
        <v>#DIV/0!</v>
      </c>
      <c r="K10" s="9" t="e">
        <f>(COUNTIFS('Tuntimerkintöjen yhteenveto'!$B:$B,K$3,'Tuntimerkintöjen yhteenveto'!$H:$H,$B10)+COUNTIFS('Tuntimerkintöjen yhteenveto'!$B:$B,K$3,'Tuntimerkintöjen yhteenveto'!$H:$H,"&gt;"&amp;$B10,'Tuntimerkintöjen yhteenveto'!$H:$H,"&lt;"&amp;$B11))/K$4</f>
        <v>#DIV/0!</v>
      </c>
      <c r="L10" s="19"/>
    </row>
    <row r="11" spans="1:13" x14ac:dyDescent="0.3">
      <c r="A11" s="3" t="str">
        <f t="shared" si="0"/>
        <v>70 - h</v>
      </c>
      <c r="B11" s="15">
        <v>70</v>
      </c>
      <c r="C11" s="9" t="e">
        <f>(COUNTIFS('Tuntimerkintöjen yhteenveto'!$B:$B,C$3,'Tuntimerkintöjen yhteenveto'!$H:$H,$B11)+COUNTIFS('Tuntimerkintöjen yhteenveto'!$B:$B,C$3,'Tuntimerkintöjen yhteenveto'!$H:$H,"&gt;"&amp;$B11,'Tuntimerkintöjen yhteenveto'!$H:$H,"&lt;"&amp;$B12))/C$4</f>
        <v>#DIV/0!</v>
      </c>
      <c r="D11" s="9" t="e">
        <f>(COUNTIFS('Tuntimerkintöjen yhteenveto'!$B:$B,D$3,'Tuntimerkintöjen yhteenveto'!$H:$H,$B11)+COUNTIFS('Tuntimerkintöjen yhteenveto'!$B:$B,D$3,'Tuntimerkintöjen yhteenveto'!$H:$H,"&gt;"&amp;$B11,'Tuntimerkintöjen yhteenveto'!$H:$H,"&lt;"&amp;$B12))/D$4</f>
        <v>#DIV/0!</v>
      </c>
      <c r="E11" s="9" t="e">
        <f>(COUNTIFS('Tuntimerkintöjen yhteenveto'!$B:$B,E$3,'Tuntimerkintöjen yhteenveto'!$H:$H,$B11)+COUNTIFS('Tuntimerkintöjen yhteenveto'!$B:$B,E$3,'Tuntimerkintöjen yhteenveto'!$H:$H,"&gt;"&amp;$B11,'Tuntimerkintöjen yhteenveto'!$H:$H,"&lt;"&amp;$B12))/E$4</f>
        <v>#DIV/0!</v>
      </c>
      <c r="F11" s="9" t="e">
        <f>(COUNTIFS('Tuntimerkintöjen yhteenveto'!$B:$B,F$3,'Tuntimerkintöjen yhteenveto'!$H:$H,$B11)+COUNTIFS('Tuntimerkintöjen yhteenveto'!$B:$B,F$3,'Tuntimerkintöjen yhteenveto'!$H:$H,"&gt;"&amp;$B11,'Tuntimerkintöjen yhteenveto'!$H:$H,"&lt;"&amp;$B12))/F$4</f>
        <v>#DIV/0!</v>
      </c>
      <c r="G11" s="9" t="e">
        <f>(COUNTIFS('Tuntimerkintöjen yhteenveto'!$B:$B,G$3,'Tuntimerkintöjen yhteenveto'!$H:$H,$B11)+COUNTIFS('Tuntimerkintöjen yhteenveto'!$B:$B,G$3,'Tuntimerkintöjen yhteenveto'!$H:$H,"&gt;"&amp;$B11,'Tuntimerkintöjen yhteenveto'!$H:$H,"&lt;"&amp;$B12))/G$4</f>
        <v>#DIV/0!</v>
      </c>
      <c r="H11" s="9" t="e">
        <f>(COUNTIFS('Tuntimerkintöjen yhteenveto'!$B:$B,H$3,'Tuntimerkintöjen yhteenveto'!$H:$H,$B11)+COUNTIFS('Tuntimerkintöjen yhteenveto'!$B:$B,H$3,'Tuntimerkintöjen yhteenveto'!$H:$H,"&gt;"&amp;$B11,'Tuntimerkintöjen yhteenveto'!$H:$H,"&lt;"&amp;$B12))/H$4</f>
        <v>#DIV/0!</v>
      </c>
      <c r="I11" s="9" t="e">
        <f>(COUNTIFS('Tuntimerkintöjen yhteenveto'!$B:$B,I$3,'Tuntimerkintöjen yhteenveto'!$H:$H,$B11)+COUNTIFS('Tuntimerkintöjen yhteenveto'!$B:$B,I$3,'Tuntimerkintöjen yhteenveto'!$H:$H,"&gt;"&amp;$B11,'Tuntimerkintöjen yhteenveto'!$H:$H,"&lt;"&amp;$B12))/I$4</f>
        <v>#DIV/0!</v>
      </c>
      <c r="J11" s="9" t="e">
        <f>(COUNTIFS('Tuntimerkintöjen yhteenveto'!$B:$B,J$3,'Tuntimerkintöjen yhteenveto'!$H:$H,$B11)+COUNTIFS('Tuntimerkintöjen yhteenveto'!$B:$B,J$3,'Tuntimerkintöjen yhteenveto'!$H:$H,"&gt;"&amp;$B11,'Tuntimerkintöjen yhteenveto'!$H:$H,"&lt;"&amp;$B12))/J$4</f>
        <v>#DIV/0!</v>
      </c>
      <c r="K11" s="9" t="e">
        <f>(COUNTIFS('Tuntimerkintöjen yhteenveto'!$B:$B,K$3,'Tuntimerkintöjen yhteenveto'!$H:$H,$B11)+COUNTIFS('Tuntimerkintöjen yhteenveto'!$B:$B,K$3,'Tuntimerkintöjen yhteenveto'!$H:$H,"&gt;"&amp;$B11,'Tuntimerkintöjen yhteenveto'!$H:$H,"&lt;"&amp;$B12))/K$4</f>
        <v>#DIV/0!</v>
      </c>
      <c r="L11" s="19"/>
    </row>
    <row r="12" spans="1:13" x14ac:dyDescent="0.3">
      <c r="A12" s="3" t="str">
        <f t="shared" si="0"/>
        <v>100 - h</v>
      </c>
      <c r="B12" s="15">
        <v>100</v>
      </c>
      <c r="C12" s="9" t="e">
        <f>(COUNTIFS('Tuntimerkintöjen yhteenveto'!$B:$B,C$3,'Tuntimerkintöjen yhteenveto'!$H:$H,$B12)+COUNTIFS('Tuntimerkintöjen yhteenveto'!$B:$B,C$3,'Tuntimerkintöjen yhteenveto'!$H:$H,"&gt;"&amp;$B12,'Tuntimerkintöjen yhteenveto'!$H:$H,"&lt;"&amp;$B13))/C$4</f>
        <v>#DIV/0!</v>
      </c>
      <c r="D12" s="9" t="e">
        <f>(COUNTIFS('Tuntimerkintöjen yhteenveto'!$B:$B,D$3,'Tuntimerkintöjen yhteenveto'!$H:$H,$B12)+COUNTIFS('Tuntimerkintöjen yhteenveto'!$B:$B,D$3,'Tuntimerkintöjen yhteenveto'!$H:$H,"&gt;"&amp;$B12,'Tuntimerkintöjen yhteenveto'!$H:$H,"&lt;"&amp;$B13))/D$4</f>
        <v>#DIV/0!</v>
      </c>
      <c r="E12" s="9" t="e">
        <f>(COUNTIFS('Tuntimerkintöjen yhteenveto'!$B:$B,E$3,'Tuntimerkintöjen yhteenveto'!$H:$H,$B12)+COUNTIFS('Tuntimerkintöjen yhteenveto'!$B:$B,E$3,'Tuntimerkintöjen yhteenveto'!$H:$H,"&gt;"&amp;$B12,'Tuntimerkintöjen yhteenveto'!$H:$H,"&lt;"&amp;$B13))/E$4</f>
        <v>#DIV/0!</v>
      </c>
      <c r="F12" s="9" t="e">
        <f>(COUNTIFS('Tuntimerkintöjen yhteenveto'!$B:$B,F$3,'Tuntimerkintöjen yhteenveto'!$H:$H,$B12)+COUNTIFS('Tuntimerkintöjen yhteenveto'!$B:$B,F$3,'Tuntimerkintöjen yhteenveto'!$H:$H,"&gt;"&amp;$B12,'Tuntimerkintöjen yhteenveto'!$H:$H,"&lt;"&amp;$B13))/F$4</f>
        <v>#DIV/0!</v>
      </c>
      <c r="G12" s="9" t="e">
        <f>(COUNTIFS('Tuntimerkintöjen yhteenveto'!$B:$B,G$3,'Tuntimerkintöjen yhteenveto'!$H:$H,$B12)+COUNTIFS('Tuntimerkintöjen yhteenveto'!$B:$B,G$3,'Tuntimerkintöjen yhteenveto'!$H:$H,"&gt;"&amp;$B12,'Tuntimerkintöjen yhteenveto'!$H:$H,"&lt;"&amp;$B13))/G$4</f>
        <v>#DIV/0!</v>
      </c>
      <c r="H12" s="9" t="e">
        <f>(COUNTIFS('Tuntimerkintöjen yhteenveto'!$B:$B,H$3,'Tuntimerkintöjen yhteenveto'!$H:$H,$B12)+COUNTIFS('Tuntimerkintöjen yhteenveto'!$B:$B,H$3,'Tuntimerkintöjen yhteenveto'!$H:$H,"&gt;"&amp;$B12,'Tuntimerkintöjen yhteenveto'!$H:$H,"&lt;"&amp;$B13))/H$4</f>
        <v>#DIV/0!</v>
      </c>
      <c r="I12" s="9" t="e">
        <f>(COUNTIFS('Tuntimerkintöjen yhteenveto'!$B:$B,I$3,'Tuntimerkintöjen yhteenveto'!$H:$H,$B12)+COUNTIFS('Tuntimerkintöjen yhteenveto'!$B:$B,I$3,'Tuntimerkintöjen yhteenveto'!$H:$H,"&gt;"&amp;$B12,'Tuntimerkintöjen yhteenveto'!$H:$H,"&lt;"&amp;$B13))/I$4</f>
        <v>#DIV/0!</v>
      </c>
      <c r="J12" s="9" t="e">
        <f>(COUNTIFS('Tuntimerkintöjen yhteenveto'!$B:$B,J$3,'Tuntimerkintöjen yhteenveto'!$H:$H,$B12)+COUNTIFS('Tuntimerkintöjen yhteenveto'!$B:$B,J$3,'Tuntimerkintöjen yhteenveto'!$H:$H,"&gt;"&amp;$B12,'Tuntimerkintöjen yhteenveto'!$H:$H,"&lt;"&amp;$B13))/J$4</f>
        <v>#DIV/0!</v>
      </c>
      <c r="K12" s="9" t="e">
        <f>(COUNTIFS('Tuntimerkintöjen yhteenveto'!$B:$B,K$3,'Tuntimerkintöjen yhteenveto'!$H:$H,$B12)+COUNTIFS('Tuntimerkintöjen yhteenveto'!$B:$B,K$3,'Tuntimerkintöjen yhteenveto'!$H:$H,"&gt;"&amp;$B12,'Tuntimerkintöjen yhteenveto'!$H:$H,"&lt;"&amp;$B13))/K$4</f>
        <v>#DIV/0!</v>
      </c>
      <c r="L12" s="19"/>
    </row>
    <row r="13" spans="1:13" x14ac:dyDescent="0.3">
      <c r="A13" s="3" t="str">
        <f t="shared" si="0"/>
        <v>150 - h</v>
      </c>
      <c r="B13" s="15">
        <v>150</v>
      </c>
      <c r="C13" s="9" t="e">
        <f>(COUNTIFS('Tuntimerkintöjen yhteenveto'!$B:$B,C$3,'Tuntimerkintöjen yhteenveto'!$H:$H,$B13)+COUNTIFS('Tuntimerkintöjen yhteenveto'!$B:$B,C$3,'Tuntimerkintöjen yhteenveto'!$H:$H,"&gt;"&amp;$B13,'Tuntimerkintöjen yhteenveto'!$H:$H,"&lt;"&amp;$B14))/C$4</f>
        <v>#DIV/0!</v>
      </c>
      <c r="D13" s="9" t="e">
        <f>(COUNTIFS('Tuntimerkintöjen yhteenveto'!$B:$B,D$3,'Tuntimerkintöjen yhteenveto'!$H:$H,$B13)+COUNTIFS('Tuntimerkintöjen yhteenveto'!$B:$B,D$3,'Tuntimerkintöjen yhteenveto'!$H:$H,"&gt;"&amp;$B13,'Tuntimerkintöjen yhteenveto'!$H:$H,"&lt;"&amp;$B14))/D$4</f>
        <v>#DIV/0!</v>
      </c>
      <c r="E13" s="9" t="e">
        <f>(COUNTIFS('Tuntimerkintöjen yhteenveto'!$B:$B,E$3,'Tuntimerkintöjen yhteenveto'!$H:$H,$B13)+COUNTIFS('Tuntimerkintöjen yhteenveto'!$B:$B,E$3,'Tuntimerkintöjen yhteenveto'!$H:$H,"&gt;"&amp;$B13,'Tuntimerkintöjen yhteenveto'!$H:$H,"&lt;"&amp;$B14))/E$4</f>
        <v>#DIV/0!</v>
      </c>
      <c r="F13" s="9" t="e">
        <f>(COUNTIFS('Tuntimerkintöjen yhteenveto'!$B:$B,F$3,'Tuntimerkintöjen yhteenveto'!$H:$H,$B13)+COUNTIFS('Tuntimerkintöjen yhteenveto'!$B:$B,F$3,'Tuntimerkintöjen yhteenveto'!$H:$H,"&gt;"&amp;$B13,'Tuntimerkintöjen yhteenveto'!$H:$H,"&lt;"&amp;$B14))/F$4</f>
        <v>#DIV/0!</v>
      </c>
      <c r="G13" s="9" t="e">
        <f>(COUNTIFS('Tuntimerkintöjen yhteenveto'!$B:$B,G$3,'Tuntimerkintöjen yhteenveto'!$H:$H,$B13)+COUNTIFS('Tuntimerkintöjen yhteenveto'!$B:$B,G$3,'Tuntimerkintöjen yhteenveto'!$H:$H,"&gt;"&amp;$B13,'Tuntimerkintöjen yhteenveto'!$H:$H,"&lt;"&amp;$B14))/G$4</f>
        <v>#DIV/0!</v>
      </c>
      <c r="H13" s="9" t="e">
        <f>(COUNTIFS('Tuntimerkintöjen yhteenveto'!$B:$B,H$3,'Tuntimerkintöjen yhteenveto'!$H:$H,$B13)+COUNTIFS('Tuntimerkintöjen yhteenveto'!$B:$B,H$3,'Tuntimerkintöjen yhteenveto'!$H:$H,"&gt;"&amp;$B13,'Tuntimerkintöjen yhteenveto'!$H:$H,"&lt;"&amp;$B14))/H$4</f>
        <v>#DIV/0!</v>
      </c>
      <c r="I13" s="9" t="e">
        <f>(COUNTIFS('Tuntimerkintöjen yhteenveto'!$B:$B,I$3,'Tuntimerkintöjen yhteenveto'!$H:$H,$B13)+COUNTIFS('Tuntimerkintöjen yhteenveto'!$B:$B,I$3,'Tuntimerkintöjen yhteenveto'!$H:$H,"&gt;"&amp;$B13,'Tuntimerkintöjen yhteenveto'!$H:$H,"&lt;"&amp;$B14))/I$4</f>
        <v>#DIV/0!</v>
      </c>
      <c r="J13" s="9" t="e">
        <f>(COUNTIFS('Tuntimerkintöjen yhteenveto'!$B:$B,J$3,'Tuntimerkintöjen yhteenveto'!$H:$H,$B13)+COUNTIFS('Tuntimerkintöjen yhteenveto'!$B:$B,J$3,'Tuntimerkintöjen yhteenveto'!$H:$H,"&gt;"&amp;$B13,'Tuntimerkintöjen yhteenveto'!$H:$H,"&lt;"&amp;$B14))/J$4</f>
        <v>#DIV/0!</v>
      </c>
      <c r="K13" s="9" t="e">
        <f>(COUNTIFS('Tuntimerkintöjen yhteenveto'!$B:$B,K$3,'Tuntimerkintöjen yhteenveto'!$H:$H,$B13)+COUNTIFS('Tuntimerkintöjen yhteenveto'!$B:$B,K$3,'Tuntimerkintöjen yhteenveto'!$H:$H,"&gt;"&amp;$B13,'Tuntimerkintöjen yhteenveto'!$H:$H,"&lt;"&amp;$B14))/K$4</f>
        <v>#DIV/0!</v>
      </c>
      <c r="L13" s="19"/>
    </row>
    <row r="14" spans="1:13" x14ac:dyDescent="0.3">
      <c r="A14" s="3" t="str">
        <f t="shared" si="0"/>
        <v>200 - h</v>
      </c>
      <c r="B14" s="15">
        <v>200</v>
      </c>
      <c r="C14" s="9" t="e">
        <f>(COUNTIFS('Tuntimerkintöjen yhteenveto'!$B:$B,C$3,'Tuntimerkintöjen yhteenveto'!$H:$H,"&gt;"&amp;$B14)+COUNTIFS('Tuntimerkintöjen yhteenveto'!$B:$B,C$3,'Tuntimerkintöjen yhteenveto'!$H:$H,$B14))/C$4</f>
        <v>#DIV/0!</v>
      </c>
      <c r="D14" s="9" t="e">
        <f>(COUNTIFS('Tuntimerkintöjen yhteenveto'!$B:$B,D$3,'Tuntimerkintöjen yhteenveto'!$H:$H,"&gt;"&amp;$B14)+COUNTIFS('Tuntimerkintöjen yhteenveto'!$B:$B,D$3,'Tuntimerkintöjen yhteenveto'!$H:$H,$B14))/D$4</f>
        <v>#DIV/0!</v>
      </c>
      <c r="E14" s="9" t="e">
        <f>(COUNTIFS('Tuntimerkintöjen yhteenveto'!$B:$B,E$3,'Tuntimerkintöjen yhteenveto'!$H:$H,"&gt;"&amp;$B14)+COUNTIFS('Tuntimerkintöjen yhteenveto'!$B:$B,E$3,'Tuntimerkintöjen yhteenveto'!$H:$H,$B14))/E$4</f>
        <v>#DIV/0!</v>
      </c>
      <c r="F14" s="9" t="e">
        <f>(COUNTIFS('Tuntimerkintöjen yhteenveto'!$B:$B,F$3,'Tuntimerkintöjen yhteenveto'!$H:$H,"&gt;"&amp;$B14)+COUNTIFS('Tuntimerkintöjen yhteenveto'!$B:$B,F$3,'Tuntimerkintöjen yhteenveto'!$H:$H,$B14))/F$4</f>
        <v>#DIV/0!</v>
      </c>
      <c r="G14" s="9" t="e">
        <f>(COUNTIFS('Tuntimerkintöjen yhteenveto'!$B:$B,G$3,'Tuntimerkintöjen yhteenveto'!$H:$H,"&gt;"&amp;$B14)+COUNTIFS('Tuntimerkintöjen yhteenveto'!$B:$B,G$3,'Tuntimerkintöjen yhteenveto'!$H:$H,$B14))/G$4</f>
        <v>#DIV/0!</v>
      </c>
      <c r="H14" s="9" t="e">
        <f>(COUNTIFS('Tuntimerkintöjen yhteenveto'!$B:$B,H$3,'Tuntimerkintöjen yhteenveto'!$H:$H,"&gt;"&amp;$B14)+COUNTIFS('Tuntimerkintöjen yhteenveto'!$B:$B,H$3,'Tuntimerkintöjen yhteenveto'!$H:$H,$B14))/H$4</f>
        <v>#DIV/0!</v>
      </c>
      <c r="I14" s="9" t="e">
        <f>(COUNTIFS('Tuntimerkintöjen yhteenveto'!$B:$B,I$3,'Tuntimerkintöjen yhteenveto'!$H:$H,"&gt;"&amp;$B14)+COUNTIFS('Tuntimerkintöjen yhteenveto'!$B:$B,I$3,'Tuntimerkintöjen yhteenveto'!$H:$H,$B14))/I$4</f>
        <v>#DIV/0!</v>
      </c>
      <c r="J14" s="9" t="e">
        <f>(COUNTIFS('Tuntimerkintöjen yhteenveto'!$B:$B,J$3,'Tuntimerkintöjen yhteenveto'!$H:$H,"&gt;"&amp;$B14)+COUNTIFS('Tuntimerkintöjen yhteenveto'!$B:$B,J$3,'Tuntimerkintöjen yhteenveto'!$H:$H,$B14))/J$4</f>
        <v>#DIV/0!</v>
      </c>
      <c r="K14" s="9" t="e">
        <f>(COUNTIFS('Tuntimerkintöjen yhteenveto'!$B:$B,K$3,'Tuntimerkintöjen yhteenveto'!$H:$H,"&gt;"&amp;$B14)+COUNTIFS('Tuntimerkintöjen yhteenveto'!$B:$B,K$3,'Tuntimerkintöjen yhteenveto'!$H:$H,$B14))/K$4</f>
        <v>#DIV/0!</v>
      </c>
      <c r="L14" s="19"/>
    </row>
    <row r="15" spans="1:13" x14ac:dyDescent="0.3">
      <c r="A15" s="3"/>
      <c r="B15" s="3"/>
      <c r="L15" s="5"/>
    </row>
    <row r="16" spans="1:13" x14ac:dyDescent="0.3">
      <c r="C16" s="11" t="e">
        <f t="shared" ref="C16:K16" si="1">SUM(C8:C14)</f>
        <v>#DIV/0!</v>
      </c>
      <c r="D16" s="11" t="e">
        <f t="shared" si="1"/>
        <v>#DIV/0!</v>
      </c>
      <c r="E16" s="11" t="e">
        <f t="shared" si="1"/>
        <v>#DIV/0!</v>
      </c>
      <c r="F16" s="11" t="e">
        <f t="shared" si="1"/>
        <v>#DIV/0!</v>
      </c>
      <c r="G16" s="11" t="e">
        <f t="shared" si="1"/>
        <v>#DIV/0!</v>
      </c>
      <c r="H16" s="11" t="e">
        <f t="shared" si="1"/>
        <v>#DIV/0!</v>
      </c>
      <c r="I16" s="11" t="e">
        <f t="shared" si="1"/>
        <v>#DIV/0!</v>
      </c>
      <c r="J16" s="11" t="e">
        <f t="shared" si="1"/>
        <v>#DIV/0!</v>
      </c>
      <c r="K16" s="11" t="e">
        <f t="shared" si="1"/>
        <v>#DIV/0!</v>
      </c>
      <c r="L16" s="16"/>
    </row>
  </sheetData>
  <sheetProtection algorithmName="SHA-512" hashValue="Th7rOhckT/tQ2JiSj5aHCCzsgdVqB2AekpZUnBntWZ3D5MsJ8C2oBhXNzyl0wer4Ybd3g08lhB7ZrCCIBRKf4g==" saltValue="rqjq1VB7NfPNg69HN7yGrg==" spinCount="100000" sheet="1" objects="1" scenarios="1" selectLockedCells="1"/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323EC-AEF3-4269-AD7F-F438F56DE43B}">
  <dimension ref="A1:M28"/>
  <sheetViews>
    <sheetView zoomScale="90" zoomScaleNormal="90" workbookViewId="0">
      <selection activeCell="M1" sqref="M1"/>
    </sheetView>
  </sheetViews>
  <sheetFormatPr defaultColWidth="9.21875" defaultRowHeight="14.4" x14ac:dyDescent="0.3"/>
  <cols>
    <col min="1" max="2" width="9.21875" style="6"/>
    <col min="3" max="7" width="9.21875" style="6" bestFit="1" customWidth="1"/>
    <col min="8" max="8" width="10.5546875" style="6" bestFit="1" customWidth="1"/>
    <col min="9" max="11" width="9.21875" style="6" bestFit="1" customWidth="1"/>
    <col min="12" max="12" width="9.77734375" style="6" bestFit="1" customWidth="1"/>
    <col min="13" max="16384" width="9.21875" style="6"/>
  </cols>
  <sheetData>
    <row r="1" spans="1:13" x14ac:dyDescent="0.3">
      <c r="A1" s="1" t="s">
        <v>29</v>
      </c>
      <c r="B1" s="1"/>
      <c r="F1" s="13"/>
      <c r="H1" s="8" t="s">
        <v>11</v>
      </c>
      <c r="I1" s="14"/>
      <c r="J1" s="18"/>
      <c r="K1" s="1"/>
      <c r="L1" s="8" t="s">
        <v>8</v>
      </c>
      <c r="M1" s="25"/>
    </row>
    <row r="2" spans="1:13" x14ac:dyDescent="0.3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1"/>
    </row>
    <row r="3" spans="1:13" x14ac:dyDescent="0.3">
      <c r="A3" s="1" t="s">
        <v>6</v>
      </c>
      <c r="B3" s="2"/>
      <c r="C3" s="2">
        <v>9</v>
      </c>
      <c r="D3" s="2">
        <v>8</v>
      </c>
      <c r="E3" s="2">
        <v>7</v>
      </c>
      <c r="F3" s="2">
        <v>6</v>
      </c>
      <c r="G3" s="2">
        <v>5</v>
      </c>
      <c r="H3" s="2">
        <v>4</v>
      </c>
      <c r="I3" s="2">
        <v>3</v>
      </c>
      <c r="J3" s="2">
        <v>2</v>
      </c>
      <c r="K3" s="2">
        <v>1</v>
      </c>
      <c r="L3" s="2" t="s">
        <v>19</v>
      </c>
    </row>
    <row r="4" spans="1:13" x14ac:dyDescent="0.3">
      <c r="A4" s="3" t="s">
        <v>13</v>
      </c>
      <c r="B4" s="4"/>
      <c r="C4" s="4">
        <f>COUNTIF('Tuntimerkintöjen yhteenveto'!$B:$B,C$3&amp;"*")</f>
        <v>0</v>
      </c>
      <c r="D4" s="4">
        <f>COUNTIF('Tuntimerkintöjen yhteenveto'!$B:$B,D$3&amp;"*")</f>
        <v>0</v>
      </c>
      <c r="E4" s="4">
        <f>COUNTIF('Tuntimerkintöjen yhteenveto'!$B:$B,E$3&amp;"*")</f>
        <v>0</v>
      </c>
      <c r="F4" s="4">
        <f>COUNTIF('Tuntimerkintöjen yhteenveto'!$B:$B,F$3&amp;"*")</f>
        <v>0</v>
      </c>
      <c r="G4" s="4">
        <f>COUNTIF('Tuntimerkintöjen yhteenveto'!$B:$B,G$3&amp;"*")</f>
        <v>0</v>
      </c>
      <c r="H4" s="4">
        <f>COUNTIF('Tuntimerkintöjen yhteenveto'!$B:$B,H$3&amp;"*")</f>
        <v>0</v>
      </c>
      <c r="I4" s="4">
        <f>COUNTIF('Tuntimerkintöjen yhteenveto'!$B:$B,I$3&amp;"*")</f>
        <v>0</v>
      </c>
      <c r="J4" s="4">
        <f>COUNTIF('Tuntimerkintöjen yhteenveto'!$B:$B,J$3&amp;"*")</f>
        <v>0</v>
      </c>
      <c r="K4" s="4">
        <f>COUNTIF('Tuntimerkintöjen yhteenveto'!$B:$B,K$3&amp;"*")</f>
        <v>0</v>
      </c>
      <c r="L4" s="2">
        <f>SUM(C4:K4)</f>
        <v>0</v>
      </c>
    </row>
    <row r="5" spans="1:13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2"/>
    </row>
    <row r="6" spans="1:13" x14ac:dyDescent="0.3">
      <c r="A6" s="3" t="s">
        <v>10</v>
      </c>
      <c r="B6" s="4"/>
      <c r="C6" s="26"/>
      <c r="D6" s="26"/>
      <c r="E6" s="26"/>
      <c r="F6" s="26"/>
      <c r="G6" s="26"/>
      <c r="H6" s="26"/>
      <c r="I6" s="26"/>
      <c r="J6" s="26"/>
      <c r="K6" s="26"/>
      <c r="L6" s="2"/>
    </row>
    <row r="7" spans="1:13" x14ac:dyDescent="0.3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2"/>
    </row>
    <row r="8" spans="1:13" x14ac:dyDescent="0.3">
      <c r="B8" s="4"/>
      <c r="C8" s="1" t="s">
        <v>9</v>
      </c>
      <c r="D8" s="4"/>
      <c r="E8" s="4"/>
      <c r="F8" s="4"/>
      <c r="G8" s="4"/>
      <c r="H8" s="4"/>
      <c r="I8" s="4"/>
      <c r="J8" s="4"/>
      <c r="K8" s="4"/>
      <c r="L8" s="2"/>
    </row>
    <row r="9" spans="1:13" x14ac:dyDescent="0.3">
      <c r="A9" s="1"/>
      <c r="B9" s="4" t="s">
        <v>14</v>
      </c>
      <c r="C9" s="4"/>
      <c r="D9" s="4"/>
      <c r="E9" s="4"/>
      <c r="F9" s="4"/>
      <c r="G9" s="4"/>
      <c r="H9" s="4"/>
      <c r="I9" s="4"/>
      <c r="J9" s="4"/>
      <c r="K9" s="4"/>
      <c r="L9" s="4" t="s">
        <v>12</v>
      </c>
    </row>
    <row r="10" spans="1:13" x14ac:dyDescent="0.3">
      <c r="A10" s="3" t="str">
        <f>"- "&amp;B11&amp;" %"</f>
        <v>- 5 %</v>
      </c>
      <c r="B10" s="4"/>
      <c r="C10" s="9" t="e">
        <f>(COUNTIFS('Tuntimerkintöjen yhteenveto'!$B:$B,C$3&amp;"*",'Tuntimerkintöjen yhteenveto'!$H:$H,"&lt;"&amp;($B11/100*$M$1*C$6))+COUNTIFS('Tuntimerkintöjen yhteenveto'!$B:$B,C$3&amp;"*",'Tuntimerkintöjen yhteenveto'!$H:$H,"-"))/C$4</f>
        <v>#DIV/0!</v>
      </c>
      <c r="D10" s="9" t="e">
        <f>(COUNTIFS('Tuntimerkintöjen yhteenveto'!$B:$B,D$3&amp;"*",'Tuntimerkintöjen yhteenveto'!$H:$H,"&lt;"&amp;($B11/100*$M$1*D$6))+COUNTIFS('Tuntimerkintöjen yhteenveto'!$B:$B,D$3&amp;"*",'Tuntimerkintöjen yhteenveto'!$H:$H,"-"))/D$4</f>
        <v>#DIV/0!</v>
      </c>
      <c r="E10" s="9" t="e">
        <f>(COUNTIFS('Tuntimerkintöjen yhteenveto'!$B:$B,E$3&amp;"*",'Tuntimerkintöjen yhteenveto'!$H:$H,"&lt;"&amp;($B11/100*$M$1*E$6))+COUNTIFS('Tuntimerkintöjen yhteenveto'!$B:$B,E$3&amp;"*",'Tuntimerkintöjen yhteenveto'!$H:$H,"-"))/E$4</f>
        <v>#DIV/0!</v>
      </c>
      <c r="F10" s="9" t="e">
        <f>(COUNTIFS('Tuntimerkintöjen yhteenveto'!$B:$B,F$3&amp;"*",'Tuntimerkintöjen yhteenveto'!$H:$H,"&lt;"&amp;($B11/100*$M$1*F$6))+COUNTIFS('Tuntimerkintöjen yhteenveto'!$B:$B,F$3&amp;"*",'Tuntimerkintöjen yhteenveto'!$H:$H,"-"))/F$4</f>
        <v>#DIV/0!</v>
      </c>
      <c r="G10" s="9" t="e">
        <f>(COUNTIFS('Tuntimerkintöjen yhteenveto'!$B:$B,G$3&amp;"*",'Tuntimerkintöjen yhteenveto'!$H:$H,"&lt;"&amp;($B11/100*$M$1*G$6))+COUNTIFS('Tuntimerkintöjen yhteenveto'!$B:$B,G$3&amp;"*",'Tuntimerkintöjen yhteenveto'!$H:$H,"-"))/G$4</f>
        <v>#DIV/0!</v>
      </c>
      <c r="H10" s="9" t="e">
        <f>(COUNTIFS('Tuntimerkintöjen yhteenveto'!$B:$B,H$3&amp;"*",'Tuntimerkintöjen yhteenveto'!$H:$H,"&lt;"&amp;($B11/100*$M$1*H$6))+COUNTIFS('Tuntimerkintöjen yhteenveto'!$B:$B,H$3&amp;"*",'Tuntimerkintöjen yhteenveto'!$H:$H,"-"))/H$4</f>
        <v>#DIV/0!</v>
      </c>
      <c r="I10" s="9" t="e">
        <f>(COUNTIFS('Tuntimerkintöjen yhteenveto'!$B:$B,I$3&amp;"*",'Tuntimerkintöjen yhteenveto'!$H:$H,"&lt;"&amp;($B11/100*$M$1*I$6))+COUNTIFS('Tuntimerkintöjen yhteenveto'!$B:$B,I$3&amp;"*",'Tuntimerkintöjen yhteenveto'!$H:$H,"-"))/I$4</f>
        <v>#DIV/0!</v>
      </c>
      <c r="J10" s="9" t="e">
        <f>(COUNTIFS('Tuntimerkintöjen yhteenveto'!$B:$B,J$3&amp;"*",'Tuntimerkintöjen yhteenveto'!$H:$H,"&lt;"&amp;($B11/100*$M$1*J$6))+COUNTIFS('Tuntimerkintöjen yhteenveto'!$B:$B,J$3&amp;"*",'Tuntimerkintöjen yhteenveto'!$H:$H,"-"))/J$4</f>
        <v>#DIV/0!</v>
      </c>
      <c r="K10" s="9" t="e">
        <f>(COUNTIFS('Tuntimerkintöjen yhteenveto'!$B:$B,K$3&amp;"*",'Tuntimerkintöjen yhteenveto'!$H:$H,"&lt;"&amp;($B11/100*$M$1*K$6))+COUNTIFS('Tuntimerkintöjen yhteenveto'!$B:$B,K$3&amp;"*",'Tuntimerkintöjen yhteenveto'!$H:$H,"-"))/K$4</f>
        <v>#DIV/0!</v>
      </c>
      <c r="L10" s="10" t="e">
        <f>AVERAGE(C10:K10)</f>
        <v>#DIV/0!</v>
      </c>
    </row>
    <row r="11" spans="1:13" x14ac:dyDescent="0.3">
      <c r="A11" s="41" t="str">
        <f t="shared" ref="A11:A16" si="0">B11&amp;" - %"</f>
        <v>5 - %</v>
      </c>
      <c r="B11" s="15">
        <v>5</v>
      </c>
      <c r="C11" s="9" t="e">
        <f>(COUNTIFS('Tuntimerkintöjen yhteenveto'!$B:$B,C$3&amp;"*",'Tuntimerkintöjen yhteenveto'!$H:$H,($B11/100*$M$1*C$6))+COUNTIFS('Tuntimerkintöjen yhteenveto'!$B:$B,C$3&amp;"*",'Tuntimerkintöjen yhteenveto'!$H:$H,"&gt;"&amp;($B11/100*$M$1*C$6),'Tuntimerkintöjen yhteenveto'!$H:$H,"&lt;"&amp;($B12/100*$M$1*C$6)))/C$4</f>
        <v>#DIV/0!</v>
      </c>
      <c r="D11" s="9" t="e">
        <f>(COUNTIFS('Tuntimerkintöjen yhteenveto'!$B:$B,D$3&amp;"*",'Tuntimerkintöjen yhteenveto'!$H:$H,($B11/100*$M$1*D$6))+COUNTIFS('Tuntimerkintöjen yhteenveto'!$B:$B,D$3&amp;"*",'Tuntimerkintöjen yhteenveto'!$H:$H,"&gt;"&amp;($B11/100*$M$1*D$6),'Tuntimerkintöjen yhteenveto'!$H:$H,"&lt;"&amp;($B12/100*$M$1*D$6)))/D$4</f>
        <v>#DIV/0!</v>
      </c>
      <c r="E11" s="9" t="e">
        <f>(COUNTIFS('Tuntimerkintöjen yhteenveto'!$B:$B,E$3&amp;"*",'Tuntimerkintöjen yhteenveto'!$H:$H,($B11/100*$M$1*E$6))+COUNTIFS('Tuntimerkintöjen yhteenveto'!$B:$B,E$3&amp;"*",'Tuntimerkintöjen yhteenveto'!$H:$H,"&gt;"&amp;($B11/100*$M$1*E$6),'Tuntimerkintöjen yhteenveto'!$H:$H,"&lt;"&amp;($B12/100*$M$1*E$6)))/E$4</f>
        <v>#DIV/0!</v>
      </c>
      <c r="F11" s="9" t="e">
        <f>(COUNTIFS('Tuntimerkintöjen yhteenveto'!$B:$B,F$3&amp;"*",'Tuntimerkintöjen yhteenveto'!$H:$H,($B11/100*$M$1*F$6))+COUNTIFS('Tuntimerkintöjen yhteenveto'!$B:$B,F$3&amp;"*",'Tuntimerkintöjen yhteenveto'!$H:$H,"&gt;"&amp;($B11/100*$M$1*F$6),'Tuntimerkintöjen yhteenveto'!$H:$H,"&lt;"&amp;($B12/100*$M$1*F$6)))/F$4</f>
        <v>#DIV/0!</v>
      </c>
      <c r="G11" s="9" t="e">
        <f>(COUNTIFS('Tuntimerkintöjen yhteenveto'!$B:$B,G$3&amp;"*",'Tuntimerkintöjen yhteenveto'!$H:$H,($B11/100*$M$1*G$6))+COUNTIFS('Tuntimerkintöjen yhteenveto'!$B:$B,G$3&amp;"*",'Tuntimerkintöjen yhteenveto'!$H:$H,"&gt;"&amp;($B11/100*$M$1*G$6),'Tuntimerkintöjen yhteenveto'!$H:$H,"&lt;"&amp;($B12/100*$M$1*G$6)))/G$4</f>
        <v>#DIV/0!</v>
      </c>
      <c r="H11" s="9" t="e">
        <f>(COUNTIFS('Tuntimerkintöjen yhteenveto'!$B:$B,H$3&amp;"*",'Tuntimerkintöjen yhteenveto'!$H:$H,($B11/100*$M$1*H$6))+COUNTIFS('Tuntimerkintöjen yhteenveto'!$B:$B,H$3&amp;"*",'Tuntimerkintöjen yhteenveto'!$H:$H,"&gt;"&amp;($B11/100*$M$1*H$6),'Tuntimerkintöjen yhteenveto'!$H:$H,"&lt;"&amp;($B12/100*$M$1*H$6)))/H$4</f>
        <v>#DIV/0!</v>
      </c>
      <c r="I11" s="9" t="e">
        <f>(COUNTIFS('Tuntimerkintöjen yhteenveto'!$B:$B,I$3&amp;"*",'Tuntimerkintöjen yhteenveto'!$H:$H,($B11/100*$M$1*I$6))+COUNTIFS('Tuntimerkintöjen yhteenveto'!$B:$B,I$3&amp;"*",'Tuntimerkintöjen yhteenveto'!$H:$H,"&gt;"&amp;($B11/100*$M$1*I$6),'Tuntimerkintöjen yhteenveto'!$H:$H,"&lt;"&amp;($B12/100*$M$1*I$6)))/I$4</f>
        <v>#DIV/0!</v>
      </c>
      <c r="J11" s="9" t="e">
        <f>(COUNTIFS('Tuntimerkintöjen yhteenveto'!$B:$B,J$3&amp;"*",'Tuntimerkintöjen yhteenveto'!$H:$H,($B11/100*$M$1*J$6))+COUNTIFS('Tuntimerkintöjen yhteenveto'!$B:$B,J$3&amp;"*",'Tuntimerkintöjen yhteenveto'!$H:$H,"&gt;"&amp;($B11/100*$M$1*J$6),'Tuntimerkintöjen yhteenveto'!$H:$H,"&lt;"&amp;($B12/100*$M$1*J$6)))/J$4</f>
        <v>#DIV/0!</v>
      </c>
      <c r="K11" s="9" t="e">
        <f>(COUNTIFS('Tuntimerkintöjen yhteenveto'!$B:$B,K$3&amp;"*",'Tuntimerkintöjen yhteenveto'!$H:$H,($B11/100*$M$1*K$6))+COUNTIFS('Tuntimerkintöjen yhteenveto'!$B:$B,K$3&amp;"*",'Tuntimerkintöjen yhteenveto'!$H:$H,"&gt;"&amp;($B11/100*$M$1*K$6),'Tuntimerkintöjen yhteenveto'!$H:$H,"&lt;"&amp;($B12/100*$M$1*K$6)))/K$4</f>
        <v>#DIV/0!</v>
      </c>
      <c r="L11" s="10" t="e">
        <f t="shared" ref="L11:L16" si="1">AVERAGE(C11:K11)</f>
        <v>#DIV/0!</v>
      </c>
    </row>
    <row r="12" spans="1:13" x14ac:dyDescent="0.3">
      <c r="A12" s="41" t="str">
        <f t="shared" si="0"/>
        <v>10 - %</v>
      </c>
      <c r="B12" s="15">
        <v>10</v>
      </c>
      <c r="C12" s="9" t="e">
        <f>(COUNTIFS('Tuntimerkintöjen yhteenveto'!$B:$B,C$3&amp;"*",'Tuntimerkintöjen yhteenveto'!$H:$H,($B12/100*$M$1*C$6))+COUNTIFS('Tuntimerkintöjen yhteenveto'!$B:$B,C$3&amp;"*",'Tuntimerkintöjen yhteenveto'!$H:$H,"&gt;"&amp;($B12/100*$M$1*C$6),'Tuntimerkintöjen yhteenveto'!$H:$H,"&lt;"&amp;($B13/100*$M$1*C$6)))/C$4</f>
        <v>#DIV/0!</v>
      </c>
      <c r="D12" s="9" t="e">
        <f>(COUNTIFS('Tuntimerkintöjen yhteenveto'!$B:$B,D$3&amp;"*",'Tuntimerkintöjen yhteenveto'!$H:$H,($B12/100*$M$1*D$6))+COUNTIFS('Tuntimerkintöjen yhteenveto'!$B:$B,D$3&amp;"*",'Tuntimerkintöjen yhteenveto'!$H:$H,"&gt;"&amp;($B12/100*$M$1*D$6),'Tuntimerkintöjen yhteenveto'!$H:$H,"&lt;"&amp;($B13/100*$M$1*D$6)))/D$4</f>
        <v>#DIV/0!</v>
      </c>
      <c r="E12" s="9" t="e">
        <f>(COUNTIFS('Tuntimerkintöjen yhteenveto'!$B:$B,E$3&amp;"*",'Tuntimerkintöjen yhteenveto'!$H:$H,($B12/100*$M$1*E$6))+COUNTIFS('Tuntimerkintöjen yhteenveto'!$B:$B,E$3&amp;"*",'Tuntimerkintöjen yhteenveto'!$H:$H,"&gt;"&amp;($B12/100*$M$1*E$6),'Tuntimerkintöjen yhteenveto'!$H:$H,"&lt;"&amp;($B13/100*$M$1*E$6)))/E$4</f>
        <v>#DIV/0!</v>
      </c>
      <c r="F12" s="9" t="e">
        <f>(COUNTIFS('Tuntimerkintöjen yhteenveto'!$B:$B,F$3&amp;"*",'Tuntimerkintöjen yhteenveto'!$H:$H,($B12/100*$M$1*F$6))+COUNTIFS('Tuntimerkintöjen yhteenveto'!$B:$B,F$3&amp;"*",'Tuntimerkintöjen yhteenveto'!$H:$H,"&gt;"&amp;($B12/100*$M$1*F$6),'Tuntimerkintöjen yhteenveto'!$H:$H,"&lt;"&amp;($B13/100*$M$1*F$6)))/F$4</f>
        <v>#DIV/0!</v>
      </c>
      <c r="G12" s="9" t="e">
        <f>(COUNTIFS('Tuntimerkintöjen yhteenveto'!$B:$B,G$3&amp;"*",'Tuntimerkintöjen yhteenveto'!$H:$H,($B12/100*$M$1*G$6))+COUNTIFS('Tuntimerkintöjen yhteenveto'!$B:$B,G$3&amp;"*",'Tuntimerkintöjen yhteenveto'!$H:$H,"&gt;"&amp;($B12/100*$M$1*G$6),'Tuntimerkintöjen yhteenveto'!$H:$H,"&lt;"&amp;($B13/100*$M$1*G$6)))/G$4</f>
        <v>#DIV/0!</v>
      </c>
      <c r="H12" s="9" t="e">
        <f>(COUNTIFS('Tuntimerkintöjen yhteenveto'!$B:$B,H$3&amp;"*",'Tuntimerkintöjen yhteenveto'!$H:$H,($B12/100*$M$1*H$6))+COUNTIFS('Tuntimerkintöjen yhteenveto'!$B:$B,H$3&amp;"*",'Tuntimerkintöjen yhteenveto'!$H:$H,"&gt;"&amp;($B12/100*$M$1*H$6),'Tuntimerkintöjen yhteenveto'!$H:$H,"&lt;"&amp;($B13/100*$M$1*H$6)))/H$4</f>
        <v>#DIV/0!</v>
      </c>
      <c r="I12" s="9" t="e">
        <f>(COUNTIFS('Tuntimerkintöjen yhteenveto'!$B:$B,I$3&amp;"*",'Tuntimerkintöjen yhteenveto'!$H:$H,($B12/100*$M$1*I$6))+COUNTIFS('Tuntimerkintöjen yhteenveto'!$B:$B,I$3&amp;"*",'Tuntimerkintöjen yhteenveto'!$H:$H,"&gt;"&amp;($B12/100*$M$1*I$6),'Tuntimerkintöjen yhteenveto'!$H:$H,"&lt;"&amp;($B13/100*$M$1*I$6)))/I$4</f>
        <v>#DIV/0!</v>
      </c>
      <c r="J12" s="9" t="e">
        <f>(COUNTIFS('Tuntimerkintöjen yhteenveto'!$B:$B,J$3&amp;"*",'Tuntimerkintöjen yhteenveto'!$H:$H,($B12/100*$M$1*J$6))+COUNTIFS('Tuntimerkintöjen yhteenveto'!$B:$B,J$3&amp;"*",'Tuntimerkintöjen yhteenveto'!$H:$H,"&gt;"&amp;($B12/100*$M$1*J$6),'Tuntimerkintöjen yhteenveto'!$H:$H,"&lt;"&amp;($B13/100*$M$1*J$6)))/J$4</f>
        <v>#DIV/0!</v>
      </c>
      <c r="K12" s="9" t="e">
        <f>(COUNTIFS('Tuntimerkintöjen yhteenveto'!$B:$B,K$3&amp;"*",'Tuntimerkintöjen yhteenveto'!$H:$H,($B12/100*$M$1*K$6))+COUNTIFS('Tuntimerkintöjen yhteenveto'!$B:$B,K$3&amp;"*",'Tuntimerkintöjen yhteenveto'!$H:$H,"&gt;"&amp;($B12/100*$M$1*K$6),'Tuntimerkintöjen yhteenveto'!$H:$H,"&lt;"&amp;($B13/100*$M$1*K$6)))/K$4</f>
        <v>#DIV/0!</v>
      </c>
      <c r="L12" s="10" t="e">
        <f t="shared" si="1"/>
        <v>#DIV/0!</v>
      </c>
    </row>
    <row r="13" spans="1:13" x14ac:dyDescent="0.3">
      <c r="A13" s="41" t="str">
        <f t="shared" si="0"/>
        <v>20 - %</v>
      </c>
      <c r="B13" s="15">
        <v>20</v>
      </c>
      <c r="C13" s="9" t="e">
        <f>(COUNTIFS('Tuntimerkintöjen yhteenveto'!$B:$B,C$3&amp;"*",'Tuntimerkintöjen yhteenveto'!$H:$H,($B13/100*$M$1*C$6))+COUNTIFS('Tuntimerkintöjen yhteenveto'!$B:$B,C$3&amp;"*",'Tuntimerkintöjen yhteenveto'!$H:$H,"&gt;"&amp;($B13/100*$M$1*C$6),'Tuntimerkintöjen yhteenveto'!$H:$H,"&lt;"&amp;($B14/100*$M$1*C$6)))/C$4</f>
        <v>#DIV/0!</v>
      </c>
      <c r="D13" s="9" t="e">
        <f>(COUNTIFS('Tuntimerkintöjen yhteenveto'!$B:$B,D$3&amp;"*",'Tuntimerkintöjen yhteenveto'!$H:$H,($B13/100*$M$1*D$6))+COUNTIFS('Tuntimerkintöjen yhteenveto'!$B:$B,D$3&amp;"*",'Tuntimerkintöjen yhteenveto'!$H:$H,"&gt;"&amp;($B13/100*$M$1*D$6),'Tuntimerkintöjen yhteenveto'!$H:$H,"&lt;"&amp;($B14/100*$M$1*D$6)))/D$4</f>
        <v>#DIV/0!</v>
      </c>
      <c r="E13" s="9" t="e">
        <f>(COUNTIFS('Tuntimerkintöjen yhteenveto'!$B:$B,E$3&amp;"*",'Tuntimerkintöjen yhteenveto'!$H:$H,($B13/100*$M$1*E$6))+COUNTIFS('Tuntimerkintöjen yhteenveto'!$B:$B,E$3&amp;"*",'Tuntimerkintöjen yhteenveto'!$H:$H,"&gt;"&amp;($B13/100*$M$1*E$6),'Tuntimerkintöjen yhteenveto'!$H:$H,"&lt;"&amp;($B14/100*$M$1*E$6)))/E$4</f>
        <v>#DIV/0!</v>
      </c>
      <c r="F13" s="9" t="e">
        <f>(COUNTIFS('Tuntimerkintöjen yhteenveto'!$B:$B,F$3&amp;"*",'Tuntimerkintöjen yhteenveto'!$H:$H,($B13/100*$M$1*F$6))+COUNTIFS('Tuntimerkintöjen yhteenveto'!$B:$B,F$3&amp;"*",'Tuntimerkintöjen yhteenveto'!$H:$H,"&gt;"&amp;($B13/100*$M$1*F$6),'Tuntimerkintöjen yhteenveto'!$H:$H,"&lt;"&amp;($B14/100*$M$1*F$6)))/F$4</f>
        <v>#DIV/0!</v>
      </c>
      <c r="G13" s="9" t="e">
        <f>(COUNTIFS('Tuntimerkintöjen yhteenveto'!$B:$B,G$3&amp;"*",'Tuntimerkintöjen yhteenveto'!$H:$H,($B13/100*$M$1*G$6))+COUNTIFS('Tuntimerkintöjen yhteenveto'!$B:$B,G$3&amp;"*",'Tuntimerkintöjen yhteenveto'!$H:$H,"&gt;"&amp;($B13/100*$M$1*G$6),'Tuntimerkintöjen yhteenveto'!$H:$H,"&lt;"&amp;($B14/100*$M$1*G$6)))/G$4</f>
        <v>#DIV/0!</v>
      </c>
      <c r="H13" s="9" t="e">
        <f>(COUNTIFS('Tuntimerkintöjen yhteenveto'!$B:$B,H$3&amp;"*",'Tuntimerkintöjen yhteenveto'!$H:$H,($B13/100*$M$1*H$6))+COUNTIFS('Tuntimerkintöjen yhteenveto'!$B:$B,H$3&amp;"*",'Tuntimerkintöjen yhteenveto'!$H:$H,"&gt;"&amp;($B13/100*$M$1*H$6),'Tuntimerkintöjen yhteenveto'!$H:$H,"&lt;"&amp;($B14/100*$M$1*H$6)))/H$4</f>
        <v>#DIV/0!</v>
      </c>
      <c r="I13" s="9" t="e">
        <f>(COUNTIFS('Tuntimerkintöjen yhteenveto'!$B:$B,I$3&amp;"*",'Tuntimerkintöjen yhteenveto'!$H:$H,($B13/100*$M$1*I$6))+COUNTIFS('Tuntimerkintöjen yhteenveto'!$B:$B,I$3&amp;"*",'Tuntimerkintöjen yhteenveto'!$H:$H,"&gt;"&amp;($B13/100*$M$1*I$6),'Tuntimerkintöjen yhteenveto'!$H:$H,"&lt;"&amp;($B14/100*$M$1*I$6)))/I$4</f>
        <v>#DIV/0!</v>
      </c>
      <c r="J13" s="9" t="e">
        <f>(COUNTIFS('Tuntimerkintöjen yhteenveto'!$B:$B,J$3&amp;"*",'Tuntimerkintöjen yhteenveto'!$H:$H,($B13/100*$M$1*J$6))+COUNTIFS('Tuntimerkintöjen yhteenveto'!$B:$B,J$3&amp;"*",'Tuntimerkintöjen yhteenveto'!$H:$H,"&gt;"&amp;($B13/100*$M$1*J$6),'Tuntimerkintöjen yhteenveto'!$H:$H,"&lt;"&amp;($B14/100*$M$1*J$6)))/J$4</f>
        <v>#DIV/0!</v>
      </c>
      <c r="K13" s="9" t="e">
        <f>(COUNTIFS('Tuntimerkintöjen yhteenveto'!$B:$B,K$3&amp;"*",'Tuntimerkintöjen yhteenveto'!$H:$H,($B13/100*$M$1*K$6))+COUNTIFS('Tuntimerkintöjen yhteenveto'!$B:$B,K$3&amp;"*",'Tuntimerkintöjen yhteenveto'!$H:$H,"&gt;"&amp;($B13/100*$M$1*K$6),'Tuntimerkintöjen yhteenveto'!$H:$H,"&lt;"&amp;($B14/100*$M$1*K$6)))/K$4</f>
        <v>#DIV/0!</v>
      </c>
      <c r="L13" s="10" t="e">
        <f t="shared" si="1"/>
        <v>#DIV/0!</v>
      </c>
    </row>
    <row r="14" spans="1:13" x14ac:dyDescent="0.3">
      <c r="A14" s="41" t="str">
        <f t="shared" si="0"/>
        <v>30 - %</v>
      </c>
      <c r="B14" s="15">
        <v>30</v>
      </c>
      <c r="C14" s="9" t="e">
        <f>(COUNTIFS('Tuntimerkintöjen yhteenveto'!$B:$B,C$3&amp;"*",'Tuntimerkintöjen yhteenveto'!$H:$H,($B14/100*$M$1*C$6))+COUNTIFS('Tuntimerkintöjen yhteenveto'!$B:$B,C$3&amp;"*",'Tuntimerkintöjen yhteenveto'!$H:$H,"&gt;"&amp;($B14/100*$M$1*C$6),'Tuntimerkintöjen yhteenveto'!$H:$H,"&lt;"&amp;($B15/100*$M$1*C$6)))/C$4</f>
        <v>#DIV/0!</v>
      </c>
      <c r="D14" s="9" t="e">
        <f>(COUNTIFS('Tuntimerkintöjen yhteenveto'!$B:$B,D$3&amp;"*",'Tuntimerkintöjen yhteenveto'!$H:$H,($B14/100*$M$1*D$6))+COUNTIFS('Tuntimerkintöjen yhteenveto'!$B:$B,D$3&amp;"*",'Tuntimerkintöjen yhteenveto'!$H:$H,"&gt;"&amp;($B14/100*$M$1*D$6),'Tuntimerkintöjen yhteenveto'!$H:$H,"&lt;"&amp;($B15/100*$M$1*D$6)))/D$4</f>
        <v>#DIV/0!</v>
      </c>
      <c r="E14" s="9" t="e">
        <f>(COUNTIFS('Tuntimerkintöjen yhteenveto'!$B:$B,E$3&amp;"*",'Tuntimerkintöjen yhteenveto'!$H:$H,($B14/100*$M$1*E$6))+COUNTIFS('Tuntimerkintöjen yhteenveto'!$B:$B,E$3&amp;"*",'Tuntimerkintöjen yhteenveto'!$H:$H,"&gt;"&amp;($B14/100*$M$1*E$6),'Tuntimerkintöjen yhteenveto'!$H:$H,"&lt;"&amp;($B15/100*$M$1*E$6)))/E$4</f>
        <v>#DIV/0!</v>
      </c>
      <c r="F14" s="9" t="e">
        <f>(COUNTIFS('Tuntimerkintöjen yhteenveto'!$B:$B,F$3&amp;"*",'Tuntimerkintöjen yhteenveto'!$H:$H,($B14/100*$M$1*F$6))+COUNTIFS('Tuntimerkintöjen yhteenveto'!$B:$B,F$3&amp;"*",'Tuntimerkintöjen yhteenveto'!$H:$H,"&gt;"&amp;($B14/100*$M$1*F$6),'Tuntimerkintöjen yhteenveto'!$H:$H,"&lt;"&amp;($B15/100*$M$1*F$6)))/F$4</f>
        <v>#DIV/0!</v>
      </c>
      <c r="G14" s="9" t="e">
        <f>(COUNTIFS('Tuntimerkintöjen yhteenveto'!$B:$B,G$3&amp;"*",'Tuntimerkintöjen yhteenveto'!$H:$H,($B14/100*$M$1*G$6))+COUNTIFS('Tuntimerkintöjen yhteenveto'!$B:$B,G$3&amp;"*",'Tuntimerkintöjen yhteenveto'!$H:$H,"&gt;"&amp;($B14/100*$M$1*G$6),'Tuntimerkintöjen yhteenveto'!$H:$H,"&lt;"&amp;($B15/100*$M$1*G$6)))/G$4</f>
        <v>#DIV/0!</v>
      </c>
      <c r="H14" s="9" t="e">
        <f>(COUNTIFS('Tuntimerkintöjen yhteenveto'!$B:$B,H$3&amp;"*",'Tuntimerkintöjen yhteenveto'!$H:$H,($B14/100*$M$1*H$6))+COUNTIFS('Tuntimerkintöjen yhteenveto'!$B:$B,H$3&amp;"*",'Tuntimerkintöjen yhteenveto'!$H:$H,"&gt;"&amp;($B14/100*$M$1*H$6),'Tuntimerkintöjen yhteenveto'!$H:$H,"&lt;"&amp;($B15/100*$M$1*H$6)))/H$4</f>
        <v>#DIV/0!</v>
      </c>
      <c r="I14" s="9" t="e">
        <f>(COUNTIFS('Tuntimerkintöjen yhteenveto'!$B:$B,I$3&amp;"*",'Tuntimerkintöjen yhteenveto'!$H:$H,($B14/100*$M$1*I$6))+COUNTIFS('Tuntimerkintöjen yhteenveto'!$B:$B,I$3&amp;"*",'Tuntimerkintöjen yhteenveto'!$H:$H,"&gt;"&amp;($B14/100*$M$1*I$6),'Tuntimerkintöjen yhteenveto'!$H:$H,"&lt;"&amp;($B15/100*$M$1*I$6)))/I$4</f>
        <v>#DIV/0!</v>
      </c>
      <c r="J14" s="9" t="e">
        <f>(COUNTIFS('Tuntimerkintöjen yhteenveto'!$B:$B,J$3&amp;"*",'Tuntimerkintöjen yhteenveto'!$H:$H,($B14/100*$M$1*J$6))+COUNTIFS('Tuntimerkintöjen yhteenveto'!$B:$B,J$3&amp;"*",'Tuntimerkintöjen yhteenveto'!$H:$H,"&gt;"&amp;($B14/100*$M$1*J$6),'Tuntimerkintöjen yhteenveto'!$H:$H,"&lt;"&amp;($B15/100*$M$1*J$6)))/J$4</f>
        <v>#DIV/0!</v>
      </c>
      <c r="K14" s="9" t="e">
        <f>(COUNTIFS('Tuntimerkintöjen yhteenveto'!$B:$B,K$3&amp;"*",'Tuntimerkintöjen yhteenveto'!$H:$H,($B14/100*$M$1*K$6))+COUNTIFS('Tuntimerkintöjen yhteenveto'!$B:$B,K$3&amp;"*",'Tuntimerkintöjen yhteenveto'!$H:$H,"&gt;"&amp;($B14/100*$M$1*K$6),'Tuntimerkintöjen yhteenveto'!$H:$H,"&lt;"&amp;($B15/100*$M$1*K$6)))/K$4</f>
        <v>#DIV/0!</v>
      </c>
      <c r="L14" s="10" t="e">
        <f t="shared" si="1"/>
        <v>#DIV/0!</v>
      </c>
    </row>
    <row r="15" spans="1:13" x14ac:dyDescent="0.3">
      <c r="A15" s="41" t="str">
        <f t="shared" si="0"/>
        <v>40 - %</v>
      </c>
      <c r="B15" s="15">
        <v>40</v>
      </c>
      <c r="C15" s="9" t="e">
        <f>(COUNTIFS('Tuntimerkintöjen yhteenveto'!$B:$B,C$3&amp;"*",'Tuntimerkintöjen yhteenveto'!$H:$H,($B15/100*$M$1*C$6))+COUNTIFS('Tuntimerkintöjen yhteenveto'!$B:$B,C$3&amp;"*",'Tuntimerkintöjen yhteenveto'!$H:$H,"&gt;"&amp;($B15/100*$M$1*C$6),'Tuntimerkintöjen yhteenveto'!$H:$H,"&lt;"&amp;($B16/100*$M$1*C$6)))/C$4</f>
        <v>#DIV/0!</v>
      </c>
      <c r="D15" s="9" t="e">
        <f>(COUNTIFS('Tuntimerkintöjen yhteenveto'!$B:$B,D$3&amp;"*",'Tuntimerkintöjen yhteenveto'!$H:$H,($B15/100*$M$1*D$6))+COUNTIFS('Tuntimerkintöjen yhteenveto'!$B:$B,D$3&amp;"*",'Tuntimerkintöjen yhteenveto'!$H:$H,"&gt;"&amp;($B15/100*$M$1*D$6),'Tuntimerkintöjen yhteenveto'!$H:$H,"&lt;"&amp;($B16/100*$M$1*D$6)))/D$4</f>
        <v>#DIV/0!</v>
      </c>
      <c r="E15" s="9" t="e">
        <f>(COUNTIFS('Tuntimerkintöjen yhteenveto'!$B:$B,E$3&amp;"*",'Tuntimerkintöjen yhteenveto'!$H:$H,($B15/100*$M$1*E$6))+COUNTIFS('Tuntimerkintöjen yhteenveto'!$B:$B,E$3&amp;"*",'Tuntimerkintöjen yhteenveto'!$H:$H,"&gt;"&amp;($B15/100*$M$1*E$6),'Tuntimerkintöjen yhteenveto'!$H:$H,"&lt;"&amp;($B16/100*$M$1*E$6)))/E$4</f>
        <v>#DIV/0!</v>
      </c>
      <c r="F15" s="9" t="e">
        <f>(COUNTIFS('Tuntimerkintöjen yhteenveto'!$B:$B,F$3&amp;"*",'Tuntimerkintöjen yhteenveto'!$H:$H,($B15/100*$M$1*F$6))+COUNTIFS('Tuntimerkintöjen yhteenveto'!$B:$B,F$3&amp;"*",'Tuntimerkintöjen yhteenveto'!$H:$H,"&gt;"&amp;($B15/100*$M$1*F$6),'Tuntimerkintöjen yhteenveto'!$H:$H,"&lt;"&amp;($B16/100*$M$1*F$6)))/F$4</f>
        <v>#DIV/0!</v>
      </c>
      <c r="G15" s="9" t="e">
        <f>(COUNTIFS('Tuntimerkintöjen yhteenveto'!$B:$B,G$3&amp;"*",'Tuntimerkintöjen yhteenveto'!$H:$H,($B15/100*$M$1*G$6))+COUNTIFS('Tuntimerkintöjen yhteenveto'!$B:$B,G$3&amp;"*",'Tuntimerkintöjen yhteenveto'!$H:$H,"&gt;"&amp;($B15/100*$M$1*G$6),'Tuntimerkintöjen yhteenveto'!$H:$H,"&lt;"&amp;($B16/100*$M$1*G$6)))/G$4</f>
        <v>#DIV/0!</v>
      </c>
      <c r="H15" s="9" t="e">
        <f>(COUNTIFS('Tuntimerkintöjen yhteenveto'!$B:$B,H$3&amp;"*",'Tuntimerkintöjen yhteenveto'!$H:$H,($B15/100*$M$1*H$6))+COUNTIFS('Tuntimerkintöjen yhteenveto'!$B:$B,H$3&amp;"*",'Tuntimerkintöjen yhteenveto'!$H:$H,"&gt;"&amp;($B15/100*$M$1*H$6),'Tuntimerkintöjen yhteenveto'!$H:$H,"&lt;"&amp;($B16/100*$M$1*H$6)))/H$4</f>
        <v>#DIV/0!</v>
      </c>
      <c r="I15" s="9" t="e">
        <f>(COUNTIFS('Tuntimerkintöjen yhteenveto'!$B:$B,I$3&amp;"*",'Tuntimerkintöjen yhteenveto'!$H:$H,($B15/100*$M$1*I$6))+COUNTIFS('Tuntimerkintöjen yhteenveto'!$B:$B,I$3&amp;"*",'Tuntimerkintöjen yhteenveto'!$H:$H,"&gt;"&amp;($B15/100*$M$1*I$6),'Tuntimerkintöjen yhteenveto'!$H:$H,"&lt;"&amp;($B16/100*$M$1*I$6)))/I$4</f>
        <v>#DIV/0!</v>
      </c>
      <c r="J15" s="9" t="e">
        <f>(COUNTIFS('Tuntimerkintöjen yhteenveto'!$B:$B,J$3&amp;"*",'Tuntimerkintöjen yhteenveto'!$H:$H,($B15/100*$M$1*J$6))+COUNTIFS('Tuntimerkintöjen yhteenveto'!$B:$B,J$3&amp;"*",'Tuntimerkintöjen yhteenveto'!$H:$H,"&gt;"&amp;($B15/100*$M$1*J$6),'Tuntimerkintöjen yhteenveto'!$H:$H,"&lt;"&amp;($B16/100*$M$1*J$6)))/J$4</f>
        <v>#DIV/0!</v>
      </c>
      <c r="K15" s="9" t="e">
        <f>(COUNTIFS('Tuntimerkintöjen yhteenveto'!$B:$B,K$3&amp;"*",'Tuntimerkintöjen yhteenveto'!$H:$H,($B15/100*$M$1*K$6))+COUNTIFS('Tuntimerkintöjen yhteenveto'!$B:$B,K$3&amp;"*",'Tuntimerkintöjen yhteenveto'!$H:$H,"&gt;"&amp;($B15/100*$M$1*K$6),'Tuntimerkintöjen yhteenveto'!$H:$H,"&lt;"&amp;($B16/100*$M$1*K$6)))/K$4</f>
        <v>#DIV/0!</v>
      </c>
      <c r="L15" s="10" t="e">
        <f t="shared" si="1"/>
        <v>#DIV/0!</v>
      </c>
    </row>
    <row r="16" spans="1:13" x14ac:dyDescent="0.3">
      <c r="A16" s="41" t="str">
        <f t="shared" si="0"/>
        <v>50 - %</v>
      </c>
      <c r="B16" s="15">
        <v>50</v>
      </c>
      <c r="C16" s="9" t="e">
        <f>(COUNTIFS('Tuntimerkintöjen yhteenveto'!$B:$B,C$3&amp;"*",'Tuntimerkintöjen yhteenveto'!$H:$H,"&gt;"&amp;($B16/100*$M$1*C$6))+COUNTIFS('Tuntimerkintöjen yhteenveto'!$B:$B,C$3&amp;"*",'Tuntimerkintöjen yhteenveto'!$H:$H,($B16/100*$M$1*C$6)))/C$4</f>
        <v>#DIV/0!</v>
      </c>
      <c r="D16" s="9" t="e">
        <f>(COUNTIFS('Tuntimerkintöjen yhteenveto'!$B:$B,D$3&amp;"*",'Tuntimerkintöjen yhteenveto'!$H:$H,"&gt;"&amp;($B16/100*$M$1*D$6))+COUNTIFS('Tuntimerkintöjen yhteenveto'!$B:$B,D$3&amp;"*",'Tuntimerkintöjen yhteenveto'!$H:$H,($B16/100*$M$1*D$6)))/D$4</f>
        <v>#DIV/0!</v>
      </c>
      <c r="E16" s="9" t="e">
        <f>(COUNTIFS('Tuntimerkintöjen yhteenveto'!$B:$B,E$3&amp;"*",'Tuntimerkintöjen yhteenveto'!$H:$H,"&gt;"&amp;($B16/100*$M$1*E$6))+COUNTIFS('Tuntimerkintöjen yhteenveto'!$B:$B,E$3&amp;"*",'Tuntimerkintöjen yhteenveto'!$H:$H,($B16/100*$M$1*E$6)))/E$4</f>
        <v>#DIV/0!</v>
      </c>
      <c r="F16" s="9" t="e">
        <f>(COUNTIFS('Tuntimerkintöjen yhteenveto'!$B:$B,F$3&amp;"*",'Tuntimerkintöjen yhteenveto'!$H:$H,"&gt;"&amp;($B16/100*$M$1*F$6))+COUNTIFS('Tuntimerkintöjen yhteenveto'!$B:$B,F$3&amp;"*",'Tuntimerkintöjen yhteenveto'!$H:$H,($B16/100*$M$1*F$6)))/F$4</f>
        <v>#DIV/0!</v>
      </c>
      <c r="G16" s="9" t="e">
        <f>(COUNTIFS('Tuntimerkintöjen yhteenveto'!$B:$B,G$3&amp;"*",'Tuntimerkintöjen yhteenveto'!$H:$H,"&gt;"&amp;($B16/100*$M$1*G$6))+COUNTIFS('Tuntimerkintöjen yhteenveto'!$B:$B,G$3&amp;"*",'Tuntimerkintöjen yhteenveto'!$H:$H,($B16/100*$M$1*G$6)))/G$4</f>
        <v>#DIV/0!</v>
      </c>
      <c r="H16" s="9" t="e">
        <f>(COUNTIFS('Tuntimerkintöjen yhteenveto'!$B:$B,H$3&amp;"*",'Tuntimerkintöjen yhteenveto'!$H:$H,"&gt;"&amp;($B16/100*$M$1*H$6))+COUNTIFS('Tuntimerkintöjen yhteenveto'!$B:$B,H$3&amp;"*",'Tuntimerkintöjen yhteenveto'!$H:$H,($B16/100*$M$1*H$6)))/H$4</f>
        <v>#DIV/0!</v>
      </c>
      <c r="I16" s="9" t="e">
        <f>(COUNTIFS('Tuntimerkintöjen yhteenveto'!$B:$B,I$3&amp;"*",'Tuntimerkintöjen yhteenveto'!$H:$H,"&gt;"&amp;($B16/100*$M$1*I$6))+COUNTIFS('Tuntimerkintöjen yhteenveto'!$B:$B,I$3&amp;"*",'Tuntimerkintöjen yhteenveto'!$H:$H,($B16/100*$M$1*I$6)))/I$4</f>
        <v>#DIV/0!</v>
      </c>
      <c r="J16" s="9" t="e">
        <f>(COUNTIFS('Tuntimerkintöjen yhteenveto'!$B:$B,J$3&amp;"*",'Tuntimerkintöjen yhteenveto'!$H:$H,"&gt;"&amp;($B16/100*$M$1*J$6))+COUNTIFS('Tuntimerkintöjen yhteenveto'!$B:$B,J$3&amp;"*",'Tuntimerkintöjen yhteenveto'!$H:$H,($B16/100*$M$1*J$6)))/J$4</f>
        <v>#DIV/0!</v>
      </c>
      <c r="K16" s="9" t="e">
        <f>(COUNTIFS('Tuntimerkintöjen yhteenveto'!$B:$B,K$3&amp;"*",'Tuntimerkintöjen yhteenveto'!$H:$H,"&gt;"&amp;($B16/100*$M$1*K$6))+COUNTIFS('Tuntimerkintöjen yhteenveto'!$B:$B,K$3&amp;"*",'Tuntimerkintöjen yhteenveto'!$H:$H,($B16/100*$M$1*K$6)))/K$4</f>
        <v>#DIV/0!</v>
      </c>
      <c r="L16" s="10" t="e">
        <f t="shared" si="1"/>
        <v>#DIV/0!</v>
      </c>
    </row>
    <row r="17" spans="1:12" x14ac:dyDescent="0.3">
      <c r="A17" s="3"/>
      <c r="B17" s="3"/>
      <c r="C17" s="42"/>
      <c r="D17" s="42"/>
      <c r="E17" s="42"/>
      <c r="F17" s="42"/>
      <c r="G17" s="42"/>
      <c r="H17" s="42"/>
      <c r="I17" s="42"/>
      <c r="J17" s="42"/>
      <c r="K17" s="42"/>
      <c r="L17" s="43"/>
    </row>
    <row r="18" spans="1:12" x14ac:dyDescent="0.3">
      <c r="C18" s="11" t="e">
        <f t="shared" ref="C18:K18" si="2">SUM(C10:C16)</f>
        <v>#DIV/0!</v>
      </c>
      <c r="D18" s="11" t="e">
        <f t="shared" si="2"/>
        <v>#DIV/0!</v>
      </c>
      <c r="E18" s="11" t="e">
        <f t="shared" si="2"/>
        <v>#DIV/0!</v>
      </c>
      <c r="F18" s="11" t="e">
        <f t="shared" si="2"/>
        <v>#DIV/0!</v>
      </c>
      <c r="G18" s="11" t="e">
        <f t="shared" si="2"/>
        <v>#DIV/0!</v>
      </c>
      <c r="H18" s="11" t="e">
        <f t="shared" si="2"/>
        <v>#DIV/0!</v>
      </c>
      <c r="I18" s="11" t="e">
        <f t="shared" si="2"/>
        <v>#DIV/0!</v>
      </c>
      <c r="J18" s="11" t="e">
        <f t="shared" si="2"/>
        <v>#DIV/0!</v>
      </c>
      <c r="K18" s="11" t="e">
        <f t="shared" si="2"/>
        <v>#DIV/0!</v>
      </c>
      <c r="L18" s="42"/>
    </row>
    <row r="20" spans="1:12" x14ac:dyDescent="0.3">
      <c r="A20" s="6" t="s">
        <v>17</v>
      </c>
    </row>
    <row r="21" spans="1:12" x14ac:dyDescent="0.3">
      <c r="B21" s="4" t="str">
        <f t="shared" ref="B21:B26" si="3">B11&amp;" %"</f>
        <v>5 %</v>
      </c>
      <c r="C21" s="44">
        <f t="shared" ref="C21:K21" si="4">$B11/100*$M$1*C$6</f>
        <v>0</v>
      </c>
      <c r="D21" s="44">
        <f t="shared" si="4"/>
        <v>0</v>
      </c>
      <c r="E21" s="44">
        <f t="shared" si="4"/>
        <v>0</v>
      </c>
      <c r="F21" s="44">
        <f t="shared" si="4"/>
        <v>0</v>
      </c>
      <c r="G21" s="44">
        <f t="shared" si="4"/>
        <v>0</v>
      </c>
      <c r="H21" s="44">
        <f t="shared" si="4"/>
        <v>0</v>
      </c>
      <c r="I21" s="44">
        <f t="shared" si="4"/>
        <v>0</v>
      </c>
      <c r="J21" s="44">
        <f t="shared" si="4"/>
        <v>0</v>
      </c>
      <c r="K21" s="44">
        <f t="shared" si="4"/>
        <v>0</v>
      </c>
    </row>
    <row r="22" spans="1:12" x14ac:dyDescent="0.3">
      <c r="B22" s="4" t="str">
        <f t="shared" si="3"/>
        <v>10 %</v>
      </c>
      <c r="C22" s="44">
        <f t="shared" ref="C22:K22" si="5">$B12/100*$M$1*C$6</f>
        <v>0</v>
      </c>
      <c r="D22" s="44">
        <f t="shared" si="5"/>
        <v>0</v>
      </c>
      <c r="E22" s="44">
        <f t="shared" si="5"/>
        <v>0</v>
      </c>
      <c r="F22" s="44">
        <f t="shared" si="5"/>
        <v>0</v>
      </c>
      <c r="G22" s="44">
        <f t="shared" si="5"/>
        <v>0</v>
      </c>
      <c r="H22" s="44">
        <f t="shared" si="5"/>
        <v>0</v>
      </c>
      <c r="I22" s="44">
        <f t="shared" si="5"/>
        <v>0</v>
      </c>
      <c r="J22" s="44">
        <f t="shared" si="5"/>
        <v>0</v>
      </c>
      <c r="K22" s="44">
        <f t="shared" si="5"/>
        <v>0</v>
      </c>
    </row>
    <row r="23" spans="1:12" x14ac:dyDescent="0.3">
      <c r="B23" s="4" t="str">
        <f t="shared" si="3"/>
        <v>20 %</v>
      </c>
      <c r="C23" s="44">
        <f t="shared" ref="C23:K23" si="6">$B13/100*$M$1*C$6</f>
        <v>0</v>
      </c>
      <c r="D23" s="44">
        <f t="shared" si="6"/>
        <v>0</v>
      </c>
      <c r="E23" s="44">
        <f t="shared" si="6"/>
        <v>0</v>
      </c>
      <c r="F23" s="44">
        <f t="shared" si="6"/>
        <v>0</v>
      </c>
      <c r="G23" s="44">
        <f t="shared" si="6"/>
        <v>0</v>
      </c>
      <c r="H23" s="44">
        <f t="shared" si="6"/>
        <v>0</v>
      </c>
      <c r="I23" s="44">
        <f t="shared" si="6"/>
        <v>0</v>
      </c>
      <c r="J23" s="44">
        <f t="shared" si="6"/>
        <v>0</v>
      </c>
      <c r="K23" s="44">
        <f t="shared" si="6"/>
        <v>0</v>
      </c>
    </row>
    <row r="24" spans="1:12" x14ac:dyDescent="0.3">
      <c r="B24" s="4" t="str">
        <f t="shared" si="3"/>
        <v>30 %</v>
      </c>
      <c r="C24" s="44">
        <f t="shared" ref="C24:K24" si="7">$B14/100*$M$1*C$6</f>
        <v>0</v>
      </c>
      <c r="D24" s="44">
        <f t="shared" si="7"/>
        <v>0</v>
      </c>
      <c r="E24" s="44">
        <f t="shared" si="7"/>
        <v>0</v>
      </c>
      <c r="F24" s="44">
        <f t="shared" si="7"/>
        <v>0</v>
      </c>
      <c r="G24" s="44">
        <f t="shared" si="7"/>
        <v>0</v>
      </c>
      <c r="H24" s="44">
        <f t="shared" si="7"/>
        <v>0</v>
      </c>
      <c r="I24" s="44">
        <f t="shared" si="7"/>
        <v>0</v>
      </c>
      <c r="J24" s="44">
        <f t="shared" si="7"/>
        <v>0</v>
      </c>
      <c r="K24" s="44">
        <f t="shared" si="7"/>
        <v>0</v>
      </c>
    </row>
    <row r="25" spans="1:12" x14ac:dyDescent="0.3">
      <c r="B25" s="4" t="str">
        <f t="shared" si="3"/>
        <v>40 %</v>
      </c>
      <c r="C25" s="44">
        <f t="shared" ref="C25:K25" si="8">$B15/100*$M$1*C$6</f>
        <v>0</v>
      </c>
      <c r="D25" s="44">
        <f t="shared" si="8"/>
        <v>0</v>
      </c>
      <c r="E25" s="44">
        <f t="shared" si="8"/>
        <v>0</v>
      </c>
      <c r="F25" s="44">
        <f t="shared" si="8"/>
        <v>0</v>
      </c>
      <c r="G25" s="44">
        <f t="shared" si="8"/>
        <v>0</v>
      </c>
      <c r="H25" s="44">
        <f t="shared" si="8"/>
        <v>0</v>
      </c>
      <c r="I25" s="44">
        <f t="shared" si="8"/>
        <v>0</v>
      </c>
      <c r="J25" s="44">
        <f t="shared" si="8"/>
        <v>0</v>
      </c>
      <c r="K25" s="44">
        <f t="shared" si="8"/>
        <v>0</v>
      </c>
    </row>
    <row r="26" spans="1:12" x14ac:dyDescent="0.3">
      <c r="B26" s="4" t="str">
        <f t="shared" si="3"/>
        <v>50 %</v>
      </c>
      <c r="C26" s="44">
        <f t="shared" ref="C26:K26" si="9">$B16/100*$M$1*C$6</f>
        <v>0</v>
      </c>
      <c r="D26" s="44">
        <f t="shared" si="9"/>
        <v>0</v>
      </c>
      <c r="E26" s="44">
        <f t="shared" si="9"/>
        <v>0</v>
      </c>
      <c r="F26" s="44">
        <f t="shared" si="9"/>
        <v>0</v>
      </c>
      <c r="G26" s="44">
        <f t="shared" si="9"/>
        <v>0</v>
      </c>
      <c r="H26" s="44">
        <f t="shared" si="9"/>
        <v>0</v>
      </c>
      <c r="I26" s="44">
        <f t="shared" si="9"/>
        <v>0</v>
      </c>
      <c r="J26" s="44">
        <f t="shared" si="9"/>
        <v>0</v>
      </c>
      <c r="K26" s="44">
        <f t="shared" si="9"/>
        <v>0</v>
      </c>
    </row>
    <row r="27" spans="1:12" x14ac:dyDescent="0.3">
      <c r="B27" s="3"/>
      <c r="C27" s="7"/>
      <c r="D27" s="7"/>
      <c r="E27" s="7"/>
      <c r="F27" s="7"/>
      <c r="G27" s="7"/>
      <c r="H27" s="7"/>
      <c r="I27" s="7"/>
      <c r="J27" s="7"/>
      <c r="K27" s="7"/>
    </row>
    <row r="28" spans="1:12" x14ac:dyDescent="0.3">
      <c r="B28" s="3"/>
    </row>
  </sheetData>
  <sheetProtection algorithmName="SHA-512" hashValue="CUOmG9gX5mfNtGEPelPxi7Rp19Xv3wRYDjS6AG+3ri9QEJOU27UidzwRfokJIA5TlWU4mVPAMHlbxpRK1qrbHA==" saltValue="QULCczjj0vpX4+Elv0RWXQ==" spinCount="100000" sheet="1" objects="1" scenarios="1" selectLockedCells="1"/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3E891-6C8A-4798-AD44-2E88C0A750E0}">
  <dimension ref="A1:M28"/>
  <sheetViews>
    <sheetView zoomScale="90" zoomScaleNormal="90" workbookViewId="0">
      <selection activeCell="C3" sqref="C3"/>
    </sheetView>
  </sheetViews>
  <sheetFormatPr defaultColWidth="9.21875" defaultRowHeight="14.4" x14ac:dyDescent="0.3"/>
  <cols>
    <col min="1" max="2" width="9.21875" style="6"/>
    <col min="3" max="7" width="9.21875" style="6" bestFit="1" customWidth="1"/>
    <col min="8" max="8" width="10.5546875" style="6" bestFit="1" customWidth="1"/>
    <col min="9" max="11" width="9.21875" style="6" bestFit="1" customWidth="1"/>
    <col min="12" max="12" width="9.77734375" style="6" bestFit="1" customWidth="1"/>
    <col min="13" max="16384" width="9.21875" style="6"/>
  </cols>
  <sheetData>
    <row r="1" spans="1:13" x14ac:dyDescent="0.3">
      <c r="A1" s="1" t="s">
        <v>28</v>
      </c>
      <c r="B1" s="1"/>
      <c r="F1" s="13"/>
      <c r="H1" s="8" t="s">
        <v>11</v>
      </c>
      <c r="I1" s="14"/>
      <c r="J1" s="18"/>
      <c r="K1" s="1"/>
      <c r="L1" s="8" t="s">
        <v>8</v>
      </c>
      <c r="M1" s="25"/>
    </row>
    <row r="2" spans="1:13" x14ac:dyDescent="0.3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1"/>
    </row>
    <row r="3" spans="1:13" x14ac:dyDescent="0.3">
      <c r="A3" s="1" t="s">
        <v>23</v>
      </c>
      <c r="B3" s="2"/>
      <c r="C3" s="71"/>
      <c r="D3" s="71"/>
      <c r="E3" s="71"/>
      <c r="F3" s="71"/>
      <c r="G3" s="71"/>
      <c r="H3" s="71"/>
      <c r="I3" s="71"/>
      <c r="J3" s="71"/>
      <c r="K3" s="71"/>
      <c r="L3" s="2" t="s">
        <v>19</v>
      </c>
    </row>
    <row r="4" spans="1:13" x14ac:dyDescent="0.3">
      <c r="A4" s="3" t="s">
        <v>13</v>
      </c>
      <c r="B4" s="4"/>
      <c r="C4" s="4">
        <f>COUNTIF('Tuntimerkintöjen yhteenveto'!$B:$B,C$3&amp;"*")</f>
        <v>0</v>
      </c>
      <c r="D4" s="4">
        <f>COUNTIF('Tuntimerkintöjen yhteenveto'!$B:$B,D$3&amp;"*")</f>
        <v>0</v>
      </c>
      <c r="E4" s="4">
        <f>COUNTIF('Tuntimerkintöjen yhteenveto'!$B:$B,E$3&amp;"*")</f>
        <v>0</v>
      </c>
      <c r="F4" s="4">
        <f>COUNTIF('Tuntimerkintöjen yhteenveto'!$B:$B,F$3&amp;"*")</f>
        <v>0</v>
      </c>
      <c r="G4" s="4">
        <f>COUNTIF('Tuntimerkintöjen yhteenveto'!$B:$B,G$3&amp;"*")</f>
        <v>0</v>
      </c>
      <c r="H4" s="4">
        <f>COUNTIF('Tuntimerkintöjen yhteenveto'!$B:$B,H$3&amp;"*")</f>
        <v>0</v>
      </c>
      <c r="I4" s="4">
        <f>COUNTIF('Tuntimerkintöjen yhteenveto'!$B:$B,I$3&amp;"*")</f>
        <v>0</v>
      </c>
      <c r="J4" s="4">
        <f>COUNTIF('Tuntimerkintöjen yhteenveto'!$B:$B,J$3&amp;"*")</f>
        <v>0</v>
      </c>
      <c r="K4" s="4">
        <f>COUNTIF('Tuntimerkintöjen yhteenveto'!$B:$B,K$3&amp;"*")</f>
        <v>0</v>
      </c>
      <c r="L4" s="2">
        <f>SUM(C4:K4)</f>
        <v>0</v>
      </c>
    </row>
    <row r="5" spans="1:13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2"/>
    </row>
    <row r="6" spans="1:13" x14ac:dyDescent="0.3">
      <c r="A6" s="3" t="s">
        <v>10</v>
      </c>
      <c r="B6" s="4"/>
      <c r="C6" s="26"/>
      <c r="D6" s="26"/>
      <c r="E6" s="26"/>
      <c r="F6" s="26"/>
      <c r="G6" s="26"/>
      <c r="H6" s="26"/>
      <c r="I6" s="26"/>
      <c r="J6" s="26"/>
      <c r="K6" s="26"/>
      <c r="L6" s="2"/>
    </row>
    <row r="7" spans="1:13" x14ac:dyDescent="0.3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2"/>
    </row>
    <row r="8" spans="1:13" x14ac:dyDescent="0.3">
      <c r="B8" s="4"/>
      <c r="C8" s="1" t="s">
        <v>9</v>
      </c>
      <c r="D8" s="4"/>
      <c r="E8" s="4"/>
      <c r="F8" s="4"/>
      <c r="G8" s="4"/>
      <c r="H8" s="4"/>
      <c r="I8" s="4"/>
      <c r="J8" s="4"/>
      <c r="K8" s="4"/>
      <c r="L8" s="2"/>
    </row>
    <row r="9" spans="1:13" x14ac:dyDescent="0.3">
      <c r="A9" s="1"/>
      <c r="B9" s="4" t="s">
        <v>14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1:13" x14ac:dyDescent="0.3">
      <c r="A10" s="3" t="str">
        <f>"- "&amp;B11&amp;" %"</f>
        <v>- 5 %</v>
      </c>
      <c r="B10" s="4"/>
      <c r="C10" s="9" t="e">
        <f>(COUNTIFS('Tuntimerkintöjen yhteenveto'!$B:$B,C$3,'Tuntimerkintöjen yhteenveto'!$H:$H,"&lt;"&amp;($B11/100*$M$1*C$6))+COUNTIFS('Tuntimerkintöjen yhteenveto'!$B:$B,C$3,'Tuntimerkintöjen yhteenveto'!$H:$H,"-"))/C$4</f>
        <v>#DIV/0!</v>
      </c>
      <c r="D10" s="9" t="e">
        <f>(COUNTIFS('Tuntimerkintöjen yhteenveto'!$B:$B,D$3,'Tuntimerkintöjen yhteenveto'!$H:$H,"&lt;"&amp;($B11/100*$M$1*D$6))+COUNTIFS('Tuntimerkintöjen yhteenveto'!$B:$B,D$3,'Tuntimerkintöjen yhteenveto'!$H:$H,"-"))/D$4</f>
        <v>#DIV/0!</v>
      </c>
      <c r="E10" s="9" t="e">
        <f>(COUNTIFS('Tuntimerkintöjen yhteenveto'!$B:$B,E$3,'Tuntimerkintöjen yhteenveto'!$H:$H,"&lt;"&amp;($B11/100*$M$1*E$6))+COUNTIFS('Tuntimerkintöjen yhteenveto'!$B:$B,E$3,'Tuntimerkintöjen yhteenveto'!$H:$H,"-"))/E$4</f>
        <v>#DIV/0!</v>
      </c>
      <c r="F10" s="9" t="e">
        <f>(COUNTIFS('Tuntimerkintöjen yhteenveto'!$B:$B,F$3,'Tuntimerkintöjen yhteenveto'!$H:$H,"&lt;"&amp;($B11/100*$M$1*F$6))+COUNTIFS('Tuntimerkintöjen yhteenveto'!$B:$B,F$3,'Tuntimerkintöjen yhteenveto'!$H:$H,"-"))/F$4</f>
        <v>#DIV/0!</v>
      </c>
      <c r="G10" s="9" t="e">
        <f>(COUNTIFS('Tuntimerkintöjen yhteenveto'!$B:$B,G$3,'Tuntimerkintöjen yhteenveto'!$H:$H,"&lt;"&amp;($B11/100*$M$1*G$6))+COUNTIFS('Tuntimerkintöjen yhteenveto'!$B:$B,G$3,'Tuntimerkintöjen yhteenveto'!$H:$H,"-"))/G$4</f>
        <v>#DIV/0!</v>
      </c>
      <c r="H10" s="9" t="e">
        <f>(COUNTIFS('Tuntimerkintöjen yhteenveto'!$B:$B,H$3,'Tuntimerkintöjen yhteenveto'!$H:$H,"&lt;"&amp;($B11/100*$M$1*H$6))+COUNTIFS('Tuntimerkintöjen yhteenveto'!$B:$B,H$3,'Tuntimerkintöjen yhteenveto'!$H:$H,"-"))/H$4</f>
        <v>#DIV/0!</v>
      </c>
      <c r="I10" s="9" t="e">
        <f>(COUNTIFS('Tuntimerkintöjen yhteenveto'!$B:$B,I$3,'Tuntimerkintöjen yhteenveto'!$H:$H,"&lt;"&amp;($B11/100*$M$1*I$6))+COUNTIFS('Tuntimerkintöjen yhteenveto'!$B:$B,I$3,'Tuntimerkintöjen yhteenveto'!$H:$H,"-"))/I$4</f>
        <v>#DIV/0!</v>
      </c>
      <c r="J10" s="9" t="e">
        <f>(COUNTIFS('Tuntimerkintöjen yhteenveto'!$B:$B,J$3,'Tuntimerkintöjen yhteenveto'!$H:$H,"&lt;"&amp;($B11/100*$M$1*J$6))+COUNTIFS('Tuntimerkintöjen yhteenveto'!$B:$B,J$3,'Tuntimerkintöjen yhteenveto'!$H:$H,"-"))/J$4</f>
        <v>#DIV/0!</v>
      </c>
      <c r="K10" s="9" t="e">
        <f>(COUNTIFS('Tuntimerkintöjen yhteenveto'!$B:$B,K$3,'Tuntimerkintöjen yhteenveto'!$H:$H,"&lt;"&amp;($B11/100*$M$1*K$6))+COUNTIFS('Tuntimerkintöjen yhteenveto'!$B:$B,K$3,'Tuntimerkintöjen yhteenveto'!$H:$H,"-"))/K$4</f>
        <v>#DIV/0!</v>
      </c>
      <c r="L10" s="10"/>
    </row>
    <row r="11" spans="1:13" x14ac:dyDescent="0.3">
      <c r="A11" s="41" t="str">
        <f t="shared" ref="A11:A16" si="0">B11&amp;" - %"</f>
        <v>5 - %</v>
      </c>
      <c r="B11" s="15">
        <v>5</v>
      </c>
      <c r="C11" s="9" t="e">
        <f>(COUNTIFS('Tuntimerkintöjen yhteenveto'!$B:$B,C$3,'Tuntimerkintöjen yhteenveto'!$H:$H,($B11/100*$M$1*C$6))+COUNTIFS('Tuntimerkintöjen yhteenveto'!$B:$B,C$3,'Tuntimerkintöjen yhteenveto'!$H:$H,"&gt;"&amp;($B11/100*$M$1*C$6),'Tuntimerkintöjen yhteenveto'!$H:$H,"&lt;"&amp;($B12/100*$M$1*C$6)))/C$4</f>
        <v>#DIV/0!</v>
      </c>
      <c r="D11" s="9" t="e">
        <f>(COUNTIFS('Tuntimerkintöjen yhteenveto'!$B:$B,D$3,'Tuntimerkintöjen yhteenveto'!$H:$H,($B11/100*$M$1*D$6))+COUNTIFS('Tuntimerkintöjen yhteenveto'!$B:$B,D$3,'Tuntimerkintöjen yhteenveto'!$H:$H,"&gt;"&amp;($B11/100*$M$1*D$6),'Tuntimerkintöjen yhteenveto'!$H:$H,"&lt;"&amp;($B12/100*$M$1*D$6)))/D$4</f>
        <v>#DIV/0!</v>
      </c>
      <c r="E11" s="9" t="e">
        <f>(COUNTIFS('Tuntimerkintöjen yhteenveto'!$B:$B,E$3,'Tuntimerkintöjen yhteenveto'!$H:$H,($B11/100*$M$1*E$6))+COUNTIFS('Tuntimerkintöjen yhteenveto'!$B:$B,E$3,'Tuntimerkintöjen yhteenveto'!$H:$H,"&gt;"&amp;($B11/100*$M$1*E$6),'Tuntimerkintöjen yhteenveto'!$H:$H,"&lt;"&amp;($B12/100*$M$1*E$6)))/E$4</f>
        <v>#DIV/0!</v>
      </c>
      <c r="F11" s="9" t="e">
        <f>(COUNTIFS('Tuntimerkintöjen yhteenveto'!$B:$B,F$3,'Tuntimerkintöjen yhteenveto'!$H:$H,($B11/100*$M$1*F$6))+COUNTIFS('Tuntimerkintöjen yhteenveto'!$B:$B,F$3,'Tuntimerkintöjen yhteenveto'!$H:$H,"&gt;"&amp;($B11/100*$M$1*F$6),'Tuntimerkintöjen yhteenveto'!$H:$H,"&lt;"&amp;($B12/100*$M$1*F$6)))/F$4</f>
        <v>#DIV/0!</v>
      </c>
      <c r="G11" s="9" t="e">
        <f>(COUNTIFS('Tuntimerkintöjen yhteenveto'!$B:$B,G$3,'Tuntimerkintöjen yhteenveto'!$H:$H,($B11/100*$M$1*G$6))+COUNTIFS('Tuntimerkintöjen yhteenveto'!$B:$B,G$3,'Tuntimerkintöjen yhteenveto'!$H:$H,"&gt;"&amp;($B11/100*$M$1*G$6),'Tuntimerkintöjen yhteenveto'!$H:$H,"&lt;"&amp;($B12/100*$M$1*G$6)))/G$4</f>
        <v>#DIV/0!</v>
      </c>
      <c r="H11" s="9" t="e">
        <f>(COUNTIFS('Tuntimerkintöjen yhteenveto'!$B:$B,H$3,'Tuntimerkintöjen yhteenveto'!$H:$H,($B11/100*$M$1*H$6))+COUNTIFS('Tuntimerkintöjen yhteenveto'!$B:$B,H$3,'Tuntimerkintöjen yhteenveto'!$H:$H,"&gt;"&amp;($B11/100*$M$1*H$6),'Tuntimerkintöjen yhteenveto'!$H:$H,"&lt;"&amp;($B12/100*$M$1*H$6)))/H$4</f>
        <v>#DIV/0!</v>
      </c>
      <c r="I11" s="9" t="e">
        <f>(COUNTIFS('Tuntimerkintöjen yhteenveto'!$B:$B,I$3,'Tuntimerkintöjen yhteenveto'!$H:$H,($B11/100*$M$1*I$6))+COUNTIFS('Tuntimerkintöjen yhteenveto'!$B:$B,I$3,'Tuntimerkintöjen yhteenveto'!$H:$H,"&gt;"&amp;($B11/100*$M$1*I$6),'Tuntimerkintöjen yhteenveto'!$H:$H,"&lt;"&amp;($B12/100*$M$1*I$6)))/I$4</f>
        <v>#DIV/0!</v>
      </c>
      <c r="J11" s="9" t="e">
        <f>(COUNTIFS('Tuntimerkintöjen yhteenveto'!$B:$B,J$3,'Tuntimerkintöjen yhteenveto'!$H:$H,($B11/100*$M$1*J$6))+COUNTIFS('Tuntimerkintöjen yhteenveto'!$B:$B,J$3,'Tuntimerkintöjen yhteenveto'!$H:$H,"&gt;"&amp;($B11/100*$M$1*J$6),'Tuntimerkintöjen yhteenveto'!$H:$H,"&lt;"&amp;($B12/100*$M$1*J$6)))/J$4</f>
        <v>#DIV/0!</v>
      </c>
      <c r="K11" s="9" t="e">
        <f>(COUNTIFS('Tuntimerkintöjen yhteenveto'!$B:$B,K$3,'Tuntimerkintöjen yhteenveto'!$H:$H,($B11/100*$M$1*K$6))+COUNTIFS('Tuntimerkintöjen yhteenveto'!$B:$B,K$3,'Tuntimerkintöjen yhteenveto'!$H:$H,"&gt;"&amp;($B11/100*$M$1*K$6),'Tuntimerkintöjen yhteenveto'!$H:$H,"&lt;"&amp;($B12/100*$M$1*K$6)))/K$4</f>
        <v>#DIV/0!</v>
      </c>
      <c r="L11" s="10"/>
    </row>
    <row r="12" spans="1:13" x14ac:dyDescent="0.3">
      <c r="A12" s="41" t="str">
        <f t="shared" si="0"/>
        <v>10 - %</v>
      </c>
      <c r="B12" s="15">
        <v>10</v>
      </c>
      <c r="C12" s="9" t="e">
        <f>(COUNTIFS('Tuntimerkintöjen yhteenveto'!$B:$B,C$3,'Tuntimerkintöjen yhteenveto'!$H:$H,($B12/100*$M$1*C$6))+COUNTIFS('Tuntimerkintöjen yhteenveto'!$B:$B,C$3,'Tuntimerkintöjen yhteenveto'!$H:$H,"&gt;"&amp;($B12/100*$M$1*C$6),'Tuntimerkintöjen yhteenveto'!$H:$H,"&lt;"&amp;($B13/100*$M$1*C$6)))/C$4</f>
        <v>#DIV/0!</v>
      </c>
      <c r="D12" s="9" t="e">
        <f>(COUNTIFS('Tuntimerkintöjen yhteenveto'!$B:$B,D$3,'Tuntimerkintöjen yhteenveto'!$H:$H,($B12/100*$M$1*D$6))+COUNTIFS('Tuntimerkintöjen yhteenveto'!$B:$B,D$3,'Tuntimerkintöjen yhteenveto'!$H:$H,"&gt;"&amp;($B12/100*$M$1*D$6),'Tuntimerkintöjen yhteenveto'!$H:$H,"&lt;"&amp;($B13/100*$M$1*D$6)))/D$4</f>
        <v>#DIV/0!</v>
      </c>
      <c r="E12" s="9" t="e">
        <f>(COUNTIFS('Tuntimerkintöjen yhteenveto'!$B:$B,E$3,'Tuntimerkintöjen yhteenveto'!$H:$H,($B12/100*$M$1*E$6))+COUNTIFS('Tuntimerkintöjen yhteenveto'!$B:$B,E$3,'Tuntimerkintöjen yhteenveto'!$H:$H,"&gt;"&amp;($B12/100*$M$1*E$6),'Tuntimerkintöjen yhteenveto'!$H:$H,"&lt;"&amp;($B13/100*$M$1*E$6)))/E$4</f>
        <v>#DIV/0!</v>
      </c>
      <c r="F12" s="9" t="e">
        <f>(COUNTIFS('Tuntimerkintöjen yhteenveto'!$B:$B,F$3,'Tuntimerkintöjen yhteenveto'!$H:$H,($B12/100*$M$1*F$6))+COUNTIFS('Tuntimerkintöjen yhteenveto'!$B:$B,F$3,'Tuntimerkintöjen yhteenveto'!$H:$H,"&gt;"&amp;($B12/100*$M$1*F$6),'Tuntimerkintöjen yhteenveto'!$H:$H,"&lt;"&amp;($B13/100*$M$1*F$6)))/F$4</f>
        <v>#DIV/0!</v>
      </c>
      <c r="G12" s="9" t="e">
        <f>(COUNTIFS('Tuntimerkintöjen yhteenveto'!$B:$B,G$3,'Tuntimerkintöjen yhteenveto'!$H:$H,($B12/100*$M$1*G$6))+COUNTIFS('Tuntimerkintöjen yhteenveto'!$B:$B,G$3,'Tuntimerkintöjen yhteenveto'!$H:$H,"&gt;"&amp;($B12/100*$M$1*G$6),'Tuntimerkintöjen yhteenveto'!$H:$H,"&lt;"&amp;($B13/100*$M$1*G$6)))/G$4</f>
        <v>#DIV/0!</v>
      </c>
      <c r="H12" s="9" t="e">
        <f>(COUNTIFS('Tuntimerkintöjen yhteenveto'!$B:$B,H$3,'Tuntimerkintöjen yhteenveto'!$H:$H,($B12/100*$M$1*H$6))+COUNTIFS('Tuntimerkintöjen yhteenveto'!$B:$B,H$3,'Tuntimerkintöjen yhteenveto'!$H:$H,"&gt;"&amp;($B12/100*$M$1*H$6),'Tuntimerkintöjen yhteenveto'!$H:$H,"&lt;"&amp;($B13/100*$M$1*H$6)))/H$4</f>
        <v>#DIV/0!</v>
      </c>
      <c r="I12" s="9" t="e">
        <f>(COUNTIFS('Tuntimerkintöjen yhteenveto'!$B:$B,I$3,'Tuntimerkintöjen yhteenveto'!$H:$H,($B12/100*$M$1*I$6))+COUNTIFS('Tuntimerkintöjen yhteenveto'!$B:$B,I$3,'Tuntimerkintöjen yhteenveto'!$H:$H,"&gt;"&amp;($B12/100*$M$1*I$6),'Tuntimerkintöjen yhteenveto'!$H:$H,"&lt;"&amp;($B13/100*$M$1*I$6)))/I$4</f>
        <v>#DIV/0!</v>
      </c>
      <c r="J12" s="9" t="e">
        <f>(COUNTIFS('Tuntimerkintöjen yhteenveto'!$B:$B,J$3,'Tuntimerkintöjen yhteenveto'!$H:$H,($B12/100*$M$1*J$6))+COUNTIFS('Tuntimerkintöjen yhteenveto'!$B:$B,J$3,'Tuntimerkintöjen yhteenveto'!$H:$H,"&gt;"&amp;($B12/100*$M$1*J$6),'Tuntimerkintöjen yhteenveto'!$H:$H,"&lt;"&amp;($B13/100*$M$1*J$6)))/J$4</f>
        <v>#DIV/0!</v>
      </c>
      <c r="K12" s="9" t="e">
        <f>(COUNTIFS('Tuntimerkintöjen yhteenveto'!$B:$B,K$3,'Tuntimerkintöjen yhteenveto'!$H:$H,($B12/100*$M$1*K$6))+COUNTIFS('Tuntimerkintöjen yhteenveto'!$B:$B,K$3,'Tuntimerkintöjen yhteenveto'!$H:$H,"&gt;"&amp;($B12/100*$M$1*K$6),'Tuntimerkintöjen yhteenveto'!$H:$H,"&lt;"&amp;($B13/100*$M$1*K$6)))/K$4</f>
        <v>#DIV/0!</v>
      </c>
      <c r="L12" s="10"/>
    </row>
    <row r="13" spans="1:13" x14ac:dyDescent="0.3">
      <c r="A13" s="41" t="str">
        <f t="shared" si="0"/>
        <v>20 - %</v>
      </c>
      <c r="B13" s="15">
        <v>20</v>
      </c>
      <c r="C13" s="9" t="e">
        <f>(COUNTIFS('Tuntimerkintöjen yhteenveto'!$B:$B,C$3,'Tuntimerkintöjen yhteenveto'!$H:$H,($B13/100*$M$1*C$6))+COUNTIFS('Tuntimerkintöjen yhteenveto'!$B:$B,C$3,'Tuntimerkintöjen yhteenveto'!$H:$H,"&gt;"&amp;($B13/100*$M$1*C$6),'Tuntimerkintöjen yhteenveto'!$H:$H,"&lt;"&amp;($B14/100*$M$1*C$6)))/C$4</f>
        <v>#DIV/0!</v>
      </c>
      <c r="D13" s="9" t="e">
        <f>(COUNTIFS('Tuntimerkintöjen yhteenveto'!$B:$B,D$3,'Tuntimerkintöjen yhteenveto'!$H:$H,($B13/100*$M$1*D$6))+COUNTIFS('Tuntimerkintöjen yhteenveto'!$B:$B,D$3,'Tuntimerkintöjen yhteenveto'!$H:$H,"&gt;"&amp;($B13/100*$M$1*D$6),'Tuntimerkintöjen yhteenveto'!$H:$H,"&lt;"&amp;($B14/100*$M$1*D$6)))/D$4</f>
        <v>#DIV/0!</v>
      </c>
      <c r="E13" s="9" t="e">
        <f>(COUNTIFS('Tuntimerkintöjen yhteenveto'!$B:$B,E$3,'Tuntimerkintöjen yhteenveto'!$H:$H,($B13/100*$M$1*E$6))+COUNTIFS('Tuntimerkintöjen yhteenveto'!$B:$B,E$3,'Tuntimerkintöjen yhteenveto'!$H:$H,"&gt;"&amp;($B13/100*$M$1*E$6),'Tuntimerkintöjen yhteenveto'!$H:$H,"&lt;"&amp;($B14/100*$M$1*E$6)))/E$4</f>
        <v>#DIV/0!</v>
      </c>
      <c r="F13" s="9" t="e">
        <f>(COUNTIFS('Tuntimerkintöjen yhteenveto'!$B:$B,F$3,'Tuntimerkintöjen yhteenveto'!$H:$H,($B13/100*$M$1*F$6))+COUNTIFS('Tuntimerkintöjen yhteenveto'!$B:$B,F$3,'Tuntimerkintöjen yhteenveto'!$H:$H,"&gt;"&amp;($B13/100*$M$1*F$6),'Tuntimerkintöjen yhteenveto'!$H:$H,"&lt;"&amp;($B14/100*$M$1*F$6)))/F$4</f>
        <v>#DIV/0!</v>
      </c>
      <c r="G13" s="9" t="e">
        <f>(COUNTIFS('Tuntimerkintöjen yhteenveto'!$B:$B,G$3,'Tuntimerkintöjen yhteenveto'!$H:$H,($B13/100*$M$1*G$6))+COUNTIFS('Tuntimerkintöjen yhteenveto'!$B:$B,G$3,'Tuntimerkintöjen yhteenveto'!$H:$H,"&gt;"&amp;($B13/100*$M$1*G$6),'Tuntimerkintöjen yhteenveto'!$H:$H,"&lt;"&amp;($B14/100*$M$1*G$6)))/G$4</f>
        <v>#DIV/0!</v>
      </c>
      <c r="H13" s="9" t="e">
        <f>(COUNTIFS('Tuntimerkintöjen yhteenveto'!$B:$B,H$3,'Tuntimerkintöjen yhteenveto'!$H:$H,($B13/100*$M$1*H$6))+COUNTIFS('Tuntimerkintöjen yhteenveto'!$B:$B,H$3,'Tuntimerkintöjen yhteenveto'!$H:$H,"&gt;"&amp;($B13/100*$M$1*H$6),'Tuntimerkintöjen yhteenveto'!$H:$H,"&lt;"&amp;($B14/100*$M$1*H$6)))/H$4</f>
        <v>#DIV/0!</v>
      </c>
      <c r="I13" s="9" t="e">
        <f>(COUNTIFS('Tuntimerkintöjen yhteenveto'!$B:$B,I$3,'Tuntimerkintöjen yhteenveto'!$H:$H,($B13/100*$M$1*I$6))+COUNTIFS('Tuntimerkintöjen yhteenveto'!$B:$B,I$3,'Tuntimerkintöjen yhteenveto'!$H:$H,"&gt;"&amp;($B13/100*$M$1*I$6),'Tuntimerkintöjen yhteenveto'!$H:$H,"&lt;"&amp;($B14/100*$M$1*I$6)))/I$4</f>
        <v>#DIV/0!</v>
      </c>
      <c r="J13" s="9" t="e">
        <f>(COUNTIFS('Tuntimerkintöjen yhteenveto'!$B:$B,J$3,'Tuntimerkintöjen yhteenveto'!$H:$H,($B13/100*$M$1*J$6))+COUNTIFS('Tuntimerkintöjen yhteenveto'!$B:$B,J$3,'Tuntimerkintöjen yhteenveto'!$H:$H,"&gt;"&amp;($B13/100*$M$1*J$6),'Tuntimerkintöjen yhteenveto'!$H:$H,"&lt;"&amp;($B14/100*$M$1*J$6)))/J$4</f>
        <v>#DIV/0!</v>
      </c>
      <c r="K13" s="9" t="e">
        <f>(COUNTIFS('Tuntimerkintöjen yhteenveto'!$B:$B,K$3,'Tuntimerkintöjen yhteenveto'!$H:$H,($B13/100*$M$1*K$6))+COUNTIFS('Tuntimerkintöjen yhteenveto'!$B:$B,K$3,'Tuntimerkintöjen yhteenveto'!$H:$H,"&gt;"&amp;($B13/100*$M$1*K$6),'Tuntimerkintöjen yhteenveto'!$H:$H,"&lt;"&amp;($B14/100*$M$1*K$6)))/K$4</f>
        <v>#DIV/0!</v>
      </c>
      <c r="L13" s="10"/>
    </row>
    <row r="14" spans="1:13" x14ac:dyDescent="0.3">
      <c r="A14" s="41" t="str">
        <f t="shared" si="0"/>
        <v>30 - %</v>
      </c>
      <c r="B14" s="15">
        <v>30</v>
      </c>
      <c r="C14" s="9" t="e">
        <f>(COUNTIFS('Tuntimerkintöjen yhteenveto'!$B:$B,C$3,'Tuntimerkintöjen yhteenveto'!$H:$H,($B14/100*$M$1*C$6))+COUNTIFS('Tuntimerkintöjen yhteenveto'!$B:$B,C$3,'Tuntimerkintöjen yhteenveto'!$H:$H,"&gt;"&amp;($B14/100*$M$1*C$6),'Tuntimerkintöjen yhteenveto'!$H:$H,"&lt;"&amp;($B15/100*$M$1*C$6)))/C$4</f>
        <v>#DIV/0!</v>
      </c>
      <c r="D14" s="9" t="e">
        <f>(COUNTIFS('Tuntimerkintöjen yhteenveto'!$B:$B,D$3,'Tuntimerkintöjen yhteenveto'!$H:$H,($B14/100*$M$1*D$6))+COUNTIFS('Tuntimerkintöjen yhteenveto'!$B:$B,D$3,'Tuntimerkintöjen yhteenveto'!$H:$H,"&gt;"&amp;($B14/100*$M$1*D$6),'Tuntimerkintöjen yhteenveto'!$H:$H,"&lt;"&amp;($B15/100*$M$1*D$6)))/D$4</f>
        <v>#DIV/0!</v>
      </c>
      <c r="E14" s="9" t="e">
        <f>(COUNTIFS('Tuntimerkintöjen yhteenveto'!$B:$B,E$3,'Tuntimerkintöjen yhteenveto'!$H:$H,($B14/100*$M$1*E$6))+COUNTIFS('Tuntimerkintöjen yhteenveto'!$B:$B,E$3,'Tuntimerkintöjen yhteenveto'!$H:$H,"&gt;"&amp;($B14/100*$M$1*E$6),'Tuntimerkintöjen yhteenveto'!$H:$H,"&lt;"&amp;($B15/100*$M$1*E$6)))/E$4</f>
        <v>#DIV/0!</v>
      </c>
      <c r="F14" s="9" t="e">
        <f>(COUNTIFS('Tuntimerkintöjen yhteenveto'!$B:$B,F$3,'Tuntimerkintöjen yhteenveto'!$H:$H,($B14/100*$M$1*F$6))+COUNTIFS('Tuntimerkintöjen yhteenveto'!$B:$B,F$3,'Tuntimerkintöjen yhteenveto'!$H:$H,"&gt;"&amp;($B14/100*$M$1*F$6),'Tuntimerkintöjen yhteenveto'!$H:$H,"&lt;"&amp;($B15/100*$M$1*F$6)))/F$4</f>
        <v>#DIV/0!</v>
      </c>
      <c r="G14" s="9" t="e">
        <f>(COUNTIFS('Tuntimerkintöjen yhteenveto'!$B:$B,G$3,'Tuntimerkintöjen yhteenveto'!$H:$H,($B14/100*$M$1*G$6))+COUNTIFS('Tuntimerkintöjen yhteenveto'!$B:$B,G$3,'Tuntimerkintöjen yhteenveto'!$H:$H,"&gt;"&amp;($B14/100*$M$1*G$6),'Tuntimerkintöjen yhteenveto'!$H:$H,"&lt;"&amp;($B15/100*$M$1*G$6)))/G$4</f>
        <v>#DIV/0!</v>
      </c>
      <c r="H14" s="9" t="e">
        <f>(COUNTIFS('Tuntimerkintöjen yhteenveto'!$B:$B,H$3,'Tuntimerkintöjen yhteenveto'!$H:$H,($B14/100*$M$1*H$6))+COUNTIFS('Tuntimerkintöjen yhteenveto'!$B:$B,H$3,'Tuntimerkintöjen yhteenveto'!$H:$H,"&gt;"&amp;($B14/100*$M$1*H$6),'Tuntimerkintöjen yhteenveto'!$H:$H,"&lt;"&amp;($B15/100*$M$1*H$6)))/H$4</f>
        <v>#DIV/0!</v>
      </c>
      <c r="I14" s="9" t="e">
        <f>(COUNTIFS('Tuntimerkintöjen yhteenveto'!$B:$B,I$3,'Tuntimerkintöjen yhteenveto'!$H:$H,($B14/100*$M$1*I$6))+COUNTIFS('Tuntimerkintöjen yhteenveto'!$B:$B,I$3,'Tuntimerkintöjen yhteenveto'!$H:$H,"&gt;"&amp;($B14/100*$M$1*I$6),'Tuntimerkintöjen yhteenveto'!$H:$H,"&lt;"&amp;($B15/100*$M$1*I$6)))/I$4</f>
        <v>#DIV/0!</v>
      </c>
      <c r="J14" s="9" t="e">
        <f>(COUNTIFS('Tuntimerkintöjen yhteenveto'!$B:$B,J$3,'Tuntimerkintöjen yhteenveto'!$H:$H,($B14/100*$M$1*J$6))+COUNTIFS('Tuntimerkintöjen yhteenveto'!$B:$B,J$3,'Tuntimerkintöjen yhteenveto'!$H:$H,"&gt;"&amp;($B14/100*$M$1*J$6),'Tuntimerkintöjen yhteenveto'!$H:$H,"&lt;"&amp;($B15/100*$M$1*J$6)))/J$4</f>
        <v>#DIV/0!</v>
      </c>
      <c r="K14" s="9" t="e">
        <f>(COUNTIFS('Tuntimerkintöjen yhteenveto'!$B:$B,K$3,'Tuntimerkintöjen yhteenveto'!$H:$H,($B14/100*$M$1*K$6))+COUNTIFS('Tuntimerkintöjen yhteenveto'!$B:$B,K$3,'Tuntimerkintöjen yhteenveto'!$H:$H,"&gt;"&amp;($B14/100*$M$1*K$6),'Tuntimerkintöjen yhteenveto'!$H:$H,"&lt;"&amp;($B15/100*$M$1*K$6)))/K$4</f>
        <v>#DIV/0!</v>
      </c>
      <c r="L14" s="10"/>
    </row>
    <row r="15" spans="1:13" x14ac:dyDescent="0.3">
      <c r="A15" s="41" t="str">
        <f t="shared" si="0"/>
        <v>40 - %</v>
      </c>
      <c r="B15" s="15">
        <v>40</v>
      </c>
      <c r="C15" s="9" t="e">
        <f>(COUNTIFS('Tuntimerkintöjen yhteenveto'!$B:$B,C$3,'Tuntimerkintöjen yhteenveto'!$H:$H,($B15/100*$M$1*C$6))+COUNTIFS('Tuntimerkintöjen yhteenveto'!$B:$B,C$3,'Tuntimerkintöjen yhteenveto'!$H:$H,"&gt;"&amp;($B15/100*$M$1*C$6),'Tuntimerkintöjen yhteenveto'!$H:$H,"&lt;"&amp;($B16/100*$M$1*C$6)))/C$4</f>
        <v>#DIV/0!</v>
      </c>
      <c r="D15" s="9" t="e">
        <f>(COUNTIFS('Tuntimerkintöjen yhteenveto'!$B:$B,D$3,'Tuntimerkintöjen yhteenveto'!$H:$H,($B15/100*$M$1*D$6))+COUNTIFS('Tuntimerkintöjen yhteenveto'!$B:$B,D$3,'Tuntimerkintöjen yhteenveto'!$H:$H,"&gt;"&amp;($B15/100*$M$1*D$6),'Tuntimerkintöjen yhteenveto'!$H:$H,"&lt;"&amp;($B16/100*$M$1*D$6)))/D$4</f>
        <v>#DIV/0!</v>
      </c>
      <c r="E15" s="9" t="e">
        <f>(COUNTIFS('Tuntimerkintöjen yhteenveto'!$B:$B,E$3,'Tuntimerkintöjen yhteenveto'!$H:$H,($B15/100*$M$1*E$6))+COUNTIFS('Tuntimerkintöjen yhteenveto'!$B:$B,E$3,'Tuntimerkintöjen yhteenveto'!$H:$H,"&gt;"&amp;($B15/100*$M$1*E$6),'Tuntimerkintöjen yhteenveto'!$H:$H,"&lt;"&amp;($B16/100*$M$1*E$6)))/E$4</f>
        <v>#DIV/0!</v>
      </c>
      <c r="F15" s="9" t="e">
        <f>(COUNTIFS('Tuntimerkintöjen yhteenveto'!$B:$B,F$3,'Tuntimerkintöjen yhteenveto'!$H:$H,($B15/100*$M$1*F$6))+COUNTIFS('Tuntimerkintöjen yhteenveto'!$B:$B,F$3,'Tuntimerkintöjen yhteenveto'!$H:$H,"&gt;"&amp;($B15/100*$M$1*F$6),'Tuntimerkintöjen yhteenveto'!$H:$H,"&lt;"&amp;($B16/100*$M$1*F$6)))/F$4</f>
        <v>#DIV/0!</v>
      </c>
      <c r="G15" s="9" t="e">
        <f>(COUNTIFS('Tuntimerkintöjen yhteenveto'!$B:$B,G$3,'Tuntimerkintöjen yhteenveto'!$H:$H,($B15/100*$M$1*G$6))+COUNTIFS('Tuntimerkintöjen yhteenveto'!$B:$B,G$3,'Tuntimerkintöjen yhteenveto'!$H:$H,"&gt;"&amp;($B15/100*$M$1*G$6),'Tuntimerkintöjen yhteenveto'!$H:$H,"&lt;"&amp;($B16/100*$M$1*G$6)))/G$4</f>
        <v>#DIV/0!</v>
      </c>
      <c r="H15" s="9" t="e">
        <f>(COUNTIFS('Tuntimerkintöjen yhteenveto'!$B:$B,H$3,'Tuntimerkintöjen yhteenveto'!$H:$H,($B15/100*$M$1*H$6))+COUNTIFS('Tuntimerkintöjen yhteenveto'!$B:$B,H$3,'Tuntimerkintöjen yhteenveto'!$H:$H,"&gt;"&amp;($B15/100*$M$1*H$6),'Tuntimerkintöjen yhteenveto'!$H:$H,"&lt;"&amp;($B16/100*$M$1*H$6)))/H$4</f>
        <v>#DIV/0!</v>
      </c>
      <c r="I15" s="9" t="e">
        <f>(COUNTIFS('Tuntimerkintöjen yhteenveto'!$B:$B,I$3,'Tuntimerkintöjen yhteenveto'!$H:$H,($B15/100*$M$1*I$6))+COUNTIFS('Tuntimerkintöjen yhteenveto'!$B:$B,I$3,'Tuntimerkintöjen yhteenveto'!$H:$H,"&gt;"&amp;($B15/100*$M$1*I$6),'Tuntimerkintöjen yhteenveto'!$H:$H,"&lt;"&amp;($B16/100*$M$1*I$6)))/I$4</f>
        <v>#DIV/0!</v>
      </c>
      <c r="J15" s="9" t="e">
        <f>(COUNTIFS('Tuntimerkintöjen yhteenveto'!$B:$B,J$3,'Tuntimerkintöjen yhteenveto'!$H:$H,($B15/100*$M$1*J$6))+COUNTIFS('Tuntimerkintöjen yhteenveto'!$B:$B,J$3,'Tuntimerkintöjen yhteenveto'!$H:$H,"&gt;"&amp;($B15/100*$M$1*J$6),'Tuntimerkintöjen yhteenveto'!$H:$H,"&lt;"&amp;($B16/100*$M$1*J$6)))/J$4</f>
        <v>#DIV/0!</v>
      </c>
      <c r="K15" s="9" t="e">
        <f>(COUNTIFS('Tuntimerkintöjen yhteenveto'!$B:$B,K$3,'Tuntimerkintöjen yhteenveto'!$H:$H,($B15/100*$M$1*K$6))+COUNTIFS('Tuntimerkintöjen yhteenveto'!$B:$B,K$3,'Tuntimerkintöjen yhteenveto'!$H:$H,"&gt;"&amp;($B15/100*$M$1*K$6),'Tuntimerkintöjen yhteenveto'!$H:$H,"&lt;"&amp;($B16/100*$M$1*K$6)))/K$4</f>
        <v>#DIV/0!</v>
      </c>
      <c r="L15" s="10"/>
    </row>
    <row r="16" spans="1:13" x14ac:dyDescent="0.3">
      <c r="A16" s="41" t="str">
        <f t="shared" si="0"/>
        <v>50 - %</v>
      </c>
      <c r="B16" s="15">
        <v>50</v>
      </c>
      <c r="C16" s="9" t="e">
        <f>(COUNTIFS('Tuntimerkintöjen yhteenveto'!$B:$B,C$3,'Tuntimerkintöjen yhteenveto'!$H:$H,"&gt;"&amp;($B16/100*$M$1*C$6))+COUNTIFS('Tuntimerkintöjen yhteenveto'!$B:$B,C$3,'Tuntimerkintöjen yhteenveto'!$H:$H,($B16/100*$M$1*C$6)))/C$4</f>
        <v>#DIV/0!</v>
      </c>
      <c r="D16" s="9" t="e">
        <f>(COUNTIFS('Tuntimerkintöjen yhteenveto'!$B:$B,D$3,'Tuntimerkintöjen yhteenveto'!$H:$H,"&gt;"&amp;($B16/100*$M$1*D$6))+COUNTIFS('Tuntimerkintöjen yhteenveto'!$B:$B,D$3,'Tuntimerkintöjen yhteenveto'!$H:$H,($B16/100*$M$1*D$6)))/D$4</f>
        <v>#DIV/0!</v>
      </c>
      <c r="E16" s="9" t="e">
        <f>(COUNTIFS('Tuntimerkintöjen yhteenveto'!$B:$B,E$3,'Tuntimerkintöjen yhteenveto'!$H:$H,"&gt;"&amp;($B16/100*$M$1*E$6))+COUNTIFS('Tuntimerkintöjen yhteenveto'!$B:$B,E$3,'Tuntimerkintöjen yhteenveto'!$H:$H,($B16/100*$M$1*E$6)))/E$4</f>
        <v>#DIV/0!</v>
      </c>
      <c r="F16" s="9" t="e">
        <f>(COUNTIFS('Tuntimerkintöjen yhteenveto'!$B:$B,F$3,'Tuntimerkintöjen yhteenveto'!$H:$H,"&gt;"&amp;($B16/100*$M$1*F$6))+COUNTIFS('Tuntimerkintöjen yhteenveto'!$B:$B,F$3,'Tuntimerkintöjen yhteenveto'!$H:$H,($B16/100*$M$1*F$6)))/F$4</f>
        <v>#DIV/0!</v>
      </c>
      <c r="G16" s="9" t="e">
        <f>(COUNTIFS('Tuntimerkintöjen yhteenveto'!$B:$B,G$3,'Tuntimerkintöjen yhteenveto'!$H:$H,"&gt;"&amp;($B16/100*$M$1*G$6))+COUNTIFS('Tuntimerkintöjen yhteenveto'!$B:$B,G$3,'Tuntimerkintöjen yhteenveto'!$H:$H,($B16/100*$M$1*G$6)))/G$4</f>
        <v>#DIV/0!</v>
      </c>
      <c r="H16" s="9" t="e">
        <f>(COUNTIFS('Tuntimerkintöjen yhteenveto'!$B:$B,H$3,'Tuntimerkintöjen yhteenveto'!$H:$H,"&gt;"&amp;($B16/100*$M$1*H$6))+COUNTIFS('Tuntimerkintöjen yhteenveto'!$B:$B,H$3,'Tuntimerkintöjen yhteenveto'!$H:$H,($B16/100*$M$1*H$6)))/H$4</f>
        <v>#DIV/0!</v>
      </c>
      <c r="I16" s="9" t="e">
        <f>(COUNTIFS('Tuntimerkintöjen yhteenveto'!$B:$B,I$3,'Tuntimerkintöjen yhteenveto'!$H:$H,"&gt;"&amp;($B16/100*$M$1*I$6))+COUNTIFS('Tuntimerkintöjen yhteenveto'!$B:$B,I$3,'Tuntimerkintöjen yhteenveto'!$H:$H,($B16/100*$M$1*I$6)))/I$4</f>
        <v>#DIV/0!</v>
      </c>
      <c r="J16" s="9" t="e">
        <f>(COUNTIFS('Tuntimerkintöjen yhteenveto'!$B:$B,J$3,'Tuntimerkintöjen yhteenveto'!$H:$H,"&gt;"&amp;($B16/100*$M$1*J$6))+COUNTIFS('Tuntimerkintöjen yhteenveto'!$B:$B,J$3,'Tuntimerkintöjen yhteenveto'!$H:$H,($B16/100*$M$1*J$6)))/J$4</f>
        <v>#DIV/0!</v>
      </c>
      <c r="K16" s="9" t="e">
        <f>(COUNTIFS('Tuntimerkintöjen yhteenveto'!$B:$B,K$3,'Tuntimerkintöjen yhteenveto'!$H:$H,"&gt;"&amp;($B16/100*$M$1*K$6))+COUNTIFS('Tuntimerkintöjen yhteenveto'!$B:$B,K$3,'Tuntimerkintöjen yhteenveto'!$H:$H,($B16/100*$M$1*K$6)))/K$4</f>
        <v>#DIV/0!</v>
      </c>
      <c r="L16" s="10"/>
    </row>
    <row r="17" spans="1:12" x14ac:dyDescent="0.3">
      <c r="A17" s="3"/>
      <c r="B17" s="3"/>
      <c r="C17" s="42"/>
      <c r="D17" s="42"/>
      <c r="E17" s="42"/>
      <c r="F17" s="42"/>
      <c r="G17" s="42"/>
      <c r="H17" s="42"/>
      <c r="I17" s="42"/>
      <c r="J17" s="42"/>
      <c r="K17" s="42"/>
      <c r="L17" s="43"/>
    </row>
    <row r="18" spans="1:12" x14ac:dyDescent="0.3">
      <c r="C18" s="11" t="e">
        <f t="shared" ref="C18:K18" si="1">SUM(C10:C16)</f>
        <v>#DIV/0!</v>
      </c>
      <c r="D18" s="11" t="e">
        <f t="shared" si="1"/>
        <v>#DIV/0!</v>
      </c>
      <c r="E18" s="11" t="e">
        <f t="shared" si="1"/>
        <v>#DIV/0!</v>
      </c>
      <c r="F18" s="11" t="e">
        <f t="shared" si="1"/>
        <v>#DIV/0!</v>
      </c>
      <c r="G18" s="11" t="e">
        <f t="shared" si="1"/>
        <v>#DIV/0!</v>
      </c>
      <c r="H18" s="11" t="e">
        <f t="shared" si="1"/>
        <v>#DIV/0!</v>
      </c>
      <c r="I18" s="11" t="e">
        <f t="shared" si="1"/>
        <v>#DIV/0!</v>
      </c>
      <c r="J18" s="11" t="e">
        <f t="shared" si="1"/>
        <v>#DIV/0!</v>
      </c>
      <c r="K18" s="11" t="e">
        <f t="shared" si="1"/>
        <v>#DIV/0!</v>
      </c>
      <c r="L18" s="42"/>
    </row>
    <row r="20" spans="1:12" x14ac:dyDescent="0.3">
      <c r="A20" s="6" t="s">
        <v>17</v>
      </c>
    </row>
    <row r="21" spans="1:12" x14ac:dyDescent="0.3">
      <c r="B21" s="4" t="str">
        <f t="shared" ref="B21:B26" si="2">B11&amp;" %"</f>
        <v>5 %</v>
      </c>
      <c r="C21" s="44">
        <f t="shared" ref="C21:K21" si="3">$B11/100*$M$1*C$6</f>
        <v>0</v>
      </c>
      <c r="D21" s="44">
        <f t="shared" si="3"/>
        <v>0</v>
      </c>
      <c r="E21" s="44">
        <f t="shared" si="3"/>
        <v>0</v>
      </c>
      <c r="F21" s="44">
        <f t="shared" si="3"/>
        <v>0</v>
      </c>
      <c r="G21" s="44">
        <f t="shared" si="3"/>
        <v>0</v>
      </c>
      <c r="H21" s="44">
        <f t="shared" si="3"/>
        <v>0</v>
      </c>
      <c r="I21" s="44">
        <f t="shared" si="3"/>
        <v>0</v>
      </c>
      <c r="J21" s="44">
        <f t="shared" si="3"/>
        <v>0</v>
      </c>
      <c r="K21" s="44">
        <f t="shared" si="3"/>
        <v>0</v>
      </c>
    </row>
    <row r="22" spans="1:12" x14ac:dyDescent="0.3">
      <c r="B22" s="4" t="str">
        <f t="shared" si="2"/>
        <v>10 %</v>
      </c>
      <c r="C22" s="44">
        <f t="shared" ref="C22:K22" si="4">$B12/100*$M$1*C$6</f>
        <v>0</v>
      </c>
      <c r="D22" s="44">
        <f t="shared" si="4"/>
        <v>0</v>
      </c>
      <c r="E22" s="44">
        <f t="shared" si="4"/>
        <v>0</v>
      </c>
      <c r="F22" s="44">
        <f t="shared" si="4"/>
        <v>0</v>
      </c>
      <c r="G22" s="44">
        <f t="shared" si="4"/>
        <v>0</v>
      </c>
      <c r="H22" s="44">
        <f t="shared" si="4"/>
        <v>0</v>
      </c>
      <c r="I22" s="44">
        <f t="shared" si="4"/>
        <v>0</v>
      </c>
      <c r="J22" s="44">
        <f t="shared" si="4"/>
        <v>0</v>
      </c>
      <c r="K22" s="44">
        <f t="shared" si="4"/>
        <v>0</v>
      </c>
    </row>
    <row r="23" spans="1:12" x14ac:dyDescent="0.3">
      <c r="B23" s="4" t="str">
        <f t="shared" si="2"/>
        <v>20 %</v>
      </c>
      <c r="C23" s="44">
        <f t="shared" ref="C23:K23" si="5">$B13/100*$M$1*C$6</f>
        <v>0</v>
      </c>
      <c r="D23" s="44">
        <f t="shared" si="5"/>
        <v>0</v>
      </c>
      <c r="E23" s="44">
        <f t="shared" si="5"/>
        <v>0</v>
      </c>
      <c r="F23" s="44">
        <f t="shared" si="5"/>
        <v>0</v>
      </c>
      <c r="G23" s="44">
        <f t="shared" si="5"/>
        <v>0</v>
      </c>
      <c r="H23" s="44">
        <f t="shared" si="5"/>
        <v>0</v>
      </c>
      <c r="I23" s="44">
        <f t="shared" si="5"/>
        <v>0</v>
      </c>
      <c r="J23" s="44">
        <f t="shared" si="5"/>
        <v>0</v>
      </c>
      <c r="K23" s="44">
        <f t="shared" si="5"/>
        <v>0</v>
      </c>
    </row>
    <row r="24" spans="1:12" x14ac:dyDescent="0.3">
      <c r="B24" s="4" t="str">
        <f t="shared" si="2"/>
        <v>30 %</v>
      </c>
      <c r="C24" s="44">
        <f t="shared" ref="C24:K24" si="6">$B14/100*$M$1*C$6</f>
        <v>0</v>
      </c>
      <c r="D24" s="44">
        <f t="shared" si="6"/>
        <v>0</v>
      </c>
      <c r="E24" s="44">
        <f t="shared" si="6"/>
        <v>0</v>
      </c>
      <c r="F24" s="44">
        <f t="shared" si="6"/>
        <v>0</v>
      </c>
      <c r="G24" s="44">
        <f t="shared" si="6"/>
        <v>0</v>
      </c>
      <c r="H24" s="44">
        <f t="shared" si="6"/>
        <v>0</v>
      </c>
      <c r="I24" s="44">
        <f t="shared" si="6"/>
        <v>0</v>
      </c>
      <c r="J24" s="44">
        <f t="shared" si="6"/>
        <v>0</v>
      </c>
      <c r="K24" s="44">
        <f t="shared" si="6"/>
        <v>0</v>
      </c>
    </row>
    <row r="25" spans="1:12" x14ac:dyDescent="0.3">
      <c r="B25" s="4" t="str">
        <f t="shared" si="2"/>
        <v>40 %</v>
      </c>
      <c r="C25" s="44">
        <f t="shared" ref="C25:K25" si="7">$B15/100*$M$1*C$6</f>
        <v>0</v>
      </c>
      <c r="D25" s="44">
        <f t="shared" si="7"/>
        <v>0</v>
      </c>
      <c r="E25" s="44">
        <f t="shared" si="7"/>
        <v>0</v>
      </c>
      <c r="F25" s="44">
        <f t="shared" si="7"/>
        <v>0</v>
      </c>
      <c r="G25" s="44">
        <f t="shared" si="7"/>
        <v>0</v>
      </c>
      <c r="H25" s="44">
        <f t="shared" si="7"/>
        <v>0</v>
      </c>
      <c r="I25" s="44">
        <f t="shared" si="7"/>
        <v>0</v>
      </c>
      <c r="J25" s="44">
        <f t="shared" si="7"/>
        <v>0</v>
      </c>
      <c r="K25" s="44">
        <f t="shared" si="7"/>
        <v>0</v>
      </c>
    </row>
    <row r="26" spans="1:12" x14ac:dyDescent="0.3">
      <c r="B26" s="4" t="str">
        <f t="shared" si="2"/>
        <v>50 %</v>
      </c>
      <c r="C26" s="44">
        <f t="shared" ref="C26:K26" si="8">$B16/100*$M$1*C$6</f>
        <v>0</v>
      </c>
      <c r="D26" s="44">
        <f t="shared" si="8"/>
        <v>0</v>
      </c>
      <c r="E26" s="44">
        <f t="shared" si="8"/>
        <v>0</v>
      </c>
      <c r="F26" s="44">
        <f t="shared" si="8"/>
        <v>0</v>
      </c>
      <c r="G26" s="44">
        <f t="shared" si="8"/>
        <v>0</v>
      </c>
      <c r="H26" s="44">
        <f t="shared" si="8"/>
        <v>0</v>
      </c>
      <c r="I26" s="44">
        <f t="shared" si="8"/>
        <v>0</v>
      </c>
      <c r="J26" s="44">
        <f t="shared" si="8"/>
        <v>0</v>
      </c>
      <c r="K26" s="44">
        <f t="shared" si="8"/>
        <v>0</v>
      </c>
    </row>
    <row r="27" spans="1:12" x14ac:dyDescent="0.3">
      <c r="B27" s="3"/>
      <c r="C27" s="7"/>
      <c r="D27" s="7"/>
      <c r="E27" s="7"/>
      <c r="F27" s="7"/>
      <c r="G27" s="7"/>
      <c r="H27" s="7"/>
      <c r="I27" s="7"/>
      <c r="J27" s="7"/>
      <c r="K27" s="7"/>
    </row>
    <row r="28" spans="1:12" x14ac:dyDescent="0.3">
      <c r="B28" s="3"/>
    </row>
  </sheetData>
  <sheetProtection algorithmName="SHA-512" hashValue="gFE1Q4K0suCzjy5Kt00Uh7FrtCyQpn2bAIcBBEncyHiVMJcYlPHWS7rjIVCbajifsM7vupbfFPi3kXUouaoQrQ==" saltValue="1l3WUMuuFcrilMf8hI3mxQ==" spinCount="100000" sheet="1" objects="1" scenarios="1" selectLockedCells="1"/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EF289-C5B8-45A1-814A-20E91B449996}">
  <dimension ref="A1:O62"/>
  <sheetViews>
    <sheetView zoomScale="90" zoomScaleNormal="90" workbookViewId="0">
      <pane xSplit="1" ySplit="3" topLeftCell="B4" activePane="bottomRight" state="frozen"/>
      <selection activeCell="G17" sqref="G17"/>
      <selection pane="topRight" activeCell="G17" sqref="G17"/>
      <selection pane="bottomLeft" activeCell="G17" sqref="G17"/>
      <selection pane="bottomRight" activeCell="A4" sqref="A4"/>
    </sheetView>
  </sheetViews>
  <sheetFormatPr defaultColWidth="9.21875" defaultRowHeight="14.4" x14ac:dyDescent="0.3"/>
  <cols>
    <col min="1" max="1" width="8.21875" style="7" customWidth="1"/>
    <col min="2" max="7" width="6.77734375" style="7" customWidth="1"/>
    <col min="8" max="8" width="9.21875" style="6"/>
    <col min="9" max="9" width="9.21875" style="7"/>
    <col min="10" max="14" width="8.21875" style="7" customWidth="1"/>
    <col min="15" max="15" width="8.77734375" style="42" customWidth="1"/>
    <col min="16" max="16" width="6.21875" style="6" customWidth="1"/>
    <col min="17" max="16384" width="9.21875" style="6"/>
  </cols>
  <sheetData>
    <row r="1" spans="1:15" x14ac:dyDescent="0.3">
      <c r="A1" s="12" t="s">
        <v>16</v>
      </c>
      <c r="B1" s="2"/>
      <c r="F1" s="6"/>
      <c r="H1" s="20"/>
      <c r="I1" s="45"/>
      <c r="J1" s="45"/>
      <c r="K1" s="8" t="s">
        <v>11</v>
      </c>
      <c r="L1" s="14"/>
      <c r="M1" s="18"/>
      <c r="N1" s="46"/>
    </row>
    <row r="3" spans="1:15" s="49" customFormat="1" ht="145.5" customHeight="1" x14ac:dyDescent="0.3">
      <c r="A3" s="47" t="s">
        <v>7</v>
      </c>
      <c r="B3" s="48">
        <f>'Tuntimerkintöjen yhteenveto'!C4</f>
        <v>0</v>
      </c>
      <c r="C3" s="48">
        <f>'Tuntimerkintöjen yhteenveto'!D4</f>
        <v>0</v>
      </c>
      <c r="D3" s="48">
        <f>'Tuntimerkintöjen yhteenveto'!E4</f>
        <v>0</v>
      </c>
      <c r="E3" s="48">
        <f>'Tuntimerkintöjen yhteenveto'!F4</f>
        <v>0</v>
      </c>
      <c r="F3" s="48">
        <f>'Tuntimerkintöjen yhteenveto'!G4</f>
        <v>0</v>
      </c>
      <c r="G3" s="48">
        <f>'Tuntimerkintöjen yhteenveto'!H4</f>
        <v>0</v>
      </c>
      <c r="I3" s="47" t="s">
        <v>7</v>
      </c>
      <c r="J3" s="48" t="str">
        <f>B3&amp;" (%)"</f>
        <v>0 (%)</v>
      </c>
      <c r="K3" s="48" t="str">
        <f>C3&amp;" (%)"</f>
        <v>0 (%)</v>
      </c>
      <c r="L3" s="48" t="str">
        <f>D3&amp;" (%)"</f>
        <v>0 (%)</v>
      </c>
      <c r="M3" s="48" t="str">
        <f>E3&amp;" (%)"</f>
        <v>0 (%)</v>
      </c>
      <c r="N3" s="48" t="str">
        <f>F3&amp;" (%)"</f>
        <v>0 (%)</v>
      </c>
      <c r="O3" s="50"/>
    </row>
    <row r="4" spans="1:15" x14ac:dyDescent="0.3">
      <c r="A4" s="72" t="s">
        <v>18</v>
      </c>
      <c r="B4" s="7">
        <f>SUMIF('Tuntimerkintöjen yhteenveto'!$B:$B,Luokitukset!$A4,'Tuntimerkintöjen yhteenveto'!$C:$C)</f>
        <v>0</v>
      </c>
      <c r="C4" s="7">
        <f>SUMIF('Tuntimerkintöjen yhteenveto'!$B:$B,Luokitukset!$A4,'Tuntimerkintöjen yhteenveto'!$D:$D)</f>
        <v>0</v>
      </c>
      <c r="D4" s="7">
        <f>SUMIF('Tuntimerkintöjen yhteenveto'!$B:$B,Luokitukset!$A4,'Tuntimerkintöjen yhteenveto'!$E:$E)</f>
        <v>0</v>
      </c>
      <c r="E4" s="7">
        <f>SUMIF('Tuntimerkintöjen yhteenveto'!$B:$B,Luokitukset!$A4,'Tuntimerkintöjen yhteenveto'!$F:$F)</f>
        <v>0</v>
      </c>
      <c r="F4" s="7">
        <f>SUMIF('Tuntimerkintöjen yhteenveto'!$B:$B,Luokitukset!$A4,'Tuntimerkintöjen yhteenveto'!$G:$G)</f>
        <v>0</v>
      </c>
      <c r="G4" s="7">
        <f>SUMIF('Tuntimerkintöjen yhteenveto'!$B:$B,Luokitukset!$A4,'Tuntimerkintöjen yhteenveto'!$H:$H)</f>
        <v>0</v>
      </c>
      <c r="I4" s="7" t="str">
        <f>A4</f>
        <v>?</v>
      </c>
      <c r="J4" s="51" t="e">
        <f>B4/$G4</f>
        <v>#DIV/0!</v>
      </c>
      <c r="K4" s="51" t="e">
        <f>C4/$G4</f>
        <v>#DIV/0!</v>
      </c>
      <c r="L4" s="51" t="e">
        <f>D4/$G4</f>
        <v>#DIV/0!</v>
      </c>
      <c r="M4" s="51" t="e">
        <f>E4/$G4</f>
        <v>#DIV/0!</v>
      </c>
      <c r="N4" s="51" t="e">
        <f>F4/$G4</f>
        <v>#DIV/0!</v>
      </c>
      <c r="O4" s="52" t="e">
        <f>SUM(J4:N4)</f>
        <v>#DIV/0!</v>
      </c>
    </row>
    <row r="5" spans="1:15" x14ac:dyDescent="0.3">
      <c r="A5" s="72" t="s">
        <v>18</v>
      </c>
      <c r="B5" s="7">
        <f>SUMIF('Tuntimerkintöjen yhteenveto'!$B:$B,Luokitukset!$A5,'Tuntimerkintöjen yhteenveto'!$C:$C)</f>
        <v>0</v>
      </c>
      <c r="C5" s="7">
        <f>SUMIF('Tuntimerkintöjen yhteenveto'!$B:$B,Luokitukset!$A5,'Tuntimerkintöjen yhteenveto'!$D:$D)</f>
        <v>0</v>
      </c>
      <c r="D5" s="7">
        <f>SUMIF('Tuntimerkintöjen yhteenveto'!$B:$B,Luokitukset!$A5,'Tuntimerkintöjen yhteenveto'!$E:$E)</f>
        <v>0</v>
      </c>
      <c r="E5" s="7">
        <f>SUMIF('Tuntimerkintöjen yhteenveto'!$B:$B,Luokitukset!$A5,'Tuntimerkintöjen yhteenveto'!$F:$F)</f>
        <v>0</v>
      </c>
      <c r="F5" s="7">
        <f>SUMIF('Tuntimerkintöjen yhteenveto'!$B:$B,Luokitukset!$A5,'Tuntimerkintöjen yhteenveto'!$G:$G)</f>
        <v>0</v>
      </c>
      <c r="G5" s="7">
        <f>SUMIF('Tuntimerkintöjen yhteenveto'!$B:$B,Luokitukset!$A5,'Tuntimerkintöjen yhteenveto'!$H:$H)</f>
        <v>0</v>
      </c>
      <c r="I5" s="7" t="str">
        <f t="shared" ref="I5:I50" si="0">A5</f>
        <v>?</v>
      </c>
      <c r="J5" s="51" t="e">
        <f t="shared" ref="J5:J33" si="1">B5/$G5</f>
        <v>#DIV/0!</v>
      </c>
      <c r="K5" s="51" t="e">
        <f t="shared" ref="K5:K33" si="2">C5/$G5</f>
        <v>#DIV/0!</v>
      </c>
      <c r="L5" s="51" t="e">
        <f t="shared" ref="L5:L33" si="3">D5/$G5</f>
        <v>#DIV/0!</v>
      </c>
      <c r="M5" s="51" t="e">
        <f t="shared" ref="M5:M33" si="4">E5/$G5</f>
        <v>#DIV/0!</v>
      </c>
      <c r="N5" s="51" t="e">
        <f t="shared" ref="N5:N33" si="5">F5/$G5</f>
        <v>#DIV/0!</v>
      </c>
      <c r="O5" s="52" t="e">
        <f t="shared" ref="O5:O50" si="6">SUM(J5:N5)</f>
        <v>#DIV/0!</v>
      </c>
    </row>
    <row r="6" spans="1:15" x14ac:dyDescent="0.3">
      <c r="A6" s="72" t="s">
        <v>18</v>
      </c>
      <c r="B6" s="7">
        <f>SUMIF('Tuntimerkintöjen yhteenveto'!$B:$B,Luokitukset!$A6,'Tuntimerkintöjen yhteenveto'!$C:$C)</f>
        <v>0</v>
      </c>
      <c r="C6" s="7">
        <f>SUMIF('Tuntimerkintöjen yhteenveto'!$B:$B,Luokitukset!$A6,'Tuntimerkintöjen yhteenveto'!$D:$D)</f>
        <v>0</v>
      </c>
      <c r="D6" s="7">
        <f>SUMIF('Tuntimerkintöjen yhteenveto'!$B:$B,Luokitukset!$A6,'Tuntimerkintöjen yhteenveto'!$E:$E)</f>
        <v>0</v>
      </c>
      <c r="E6" s="7">
        <f>SUMIF('Tuntimerkintöjen yhteenveto'!$B:$B,Luokitukset!$A6,'Tuntimerkintöjen yhteenveto'!$F:$F)</f>
        <v>0</v>
      </c>
      <c r="F6" s="7">
        <f>SUMIF('Tuntimerkintöjen yhteenveto'!$B:$B,Luokitukset!$A6,'Tuntimerkintöjen yhteenveto'!$G:$G)</f>
        <v>0</v>
      </c>
      <c r="G6" s="7">
        <f>SUMIF('Tuntimerkintöjen yhteenveto'!$B:$B,Luokitukset!$A6,'Tuntimerkintöjen yhteenveto'!$H:$H)</f>
        <v>0</v>
      </c>
      <c r="I6" s="7" t="str">
        <f t="shared" si="0"/>
        <v>?</v>
      </c>
      <c r="J6" s="51" t="e">
        <f t="shared" si="1"/>
        <v>#DIV/0!</v>
      </c>
      <c r="K6" s="51" t="e">
        <f t="shared" si="2"/>
        <v>#DIV/0!</v>
      </c>
      <c r="L6" s="51" t="e">
        <f t="shared" si="3"/>
        <v>#DIV/0!</v>
      </c>
      <c r="M6" s="51" t="e">
        <f t="shared" si="4"/>
        <v>#DIV/0!</v>
      </c>
      <c r="N6" s="51" t="e">
        <f t="shared" si="5"/>
        <v>#DIV/0!</v>
      </c>
      <c r="O6" s="52" t="e">
        <f t="shared" si="6"/>
        <v>#DIV/0!</v>
      </c>
    </row>
    <row r="7" spans="1:15" x14ac:dyDescent="0.3">
      <c r="A7" s="72" t="s">
        <v>18</v>
      </c>
      <c r="B7" s="7">
        <f>SUMIF('Tuntimerkintöjen yhteenveto'!$B:$B,Luokitukset!$A7,'Tuntimerkintöjen yhteenveto'!$C:$C)</f>
        <v>0</v>
      </c>
      <c r="C7" s="7">
        <f>SUMIF('Tuntimerkintöjen yhteenveto'!$B:$B,Luokitukset!$A7,'Tuntimerkintöjen yhteenveto'!$D:$D)</f>
        <v>0</v>
      </c>
      <c r="D7" s="7">
        <f>SUMIF('Tuntimerkintöjen yhteenveto'!$B:$B,Luokitukset!$A7,'Tuntimerkintöjen yhteenveto'!$E:$E)</f>
        <v>0</v>
      </c>
      <c r="E7" s="7">
        <f>SUMIF('Tuntimerkintöjen yhteenveto'!$B:$B,Luokitukset!$A7,'Tuntimerkintöjen yhteenveto'!$F:$F)</f>
        <v>0</v>
      </c>
      <c r="F7" s="7">
        <f>SUMIF('Tuntimerkintöjen yhteenveto'!$B:$B,Luokitukset!$A7,'Tuntimerkintöjen yhteenveto'!$G:$G)</f>
        <v>0</v>
      </c>
      <c r="G7" s="7">
        <f>SUMIF('Tuntimerkintöjen yhteenveto'!$B:$B,Luokitukset!$A7,'Tuntimerkintöjen yhteenveto'!$H:$H)</f>
        <v>0</v>
      </c>
      <c r="I7" s="7" t="str">
        <f t="shared" si="0"/>
        <v>?</v>
      </c>
      <c r="J7" s="51" t="e">
        <f t="shared" si="1"/>
        <v>#DIV/0!</v>
      </c>
      <c r="K7" s="51" t="e">
        <f t="shared" si="2"/>
        <v>#DIV/0!</v>
      </c>
      <c r="L7" s="51" t="e">
        <f t="shared" si="3"/>
        <v>#DIV/0!</v>
      </c>
      <c r="M7" s="51" t="e">
        <f t="shared" si="4"/>
        <v>#DIV/0!</v>
      </c>
      <c r="N7" s="51" t="e">
        <f t="shared" si="5"/>
        <v>#DIV/0!</v>
      </c>
      <c r="O7" s="52" t="e">
        <f t="shared" si="6"/>
        <v>#DIV/0!</v>
      </c>
    </row>
    <row r="8" spans="1:15" x14ac:dyDescent="0.3">
      <c r="A8" s="72" t="s">
        <v>18</v>
      </c>
      <c r="B8" s="7">
        <f>SUMIF('Tuntimerkintöjen yhteenveto'!$B:$B,Luokitukset!$A8,'Tuntimerkintöjen yhteenveto'!$C:$C)</f>
        <v>0</v>
      </c>
      <c r="C8" s="7">
        <f>SUMIF('Tuntimerkintöjen yhteenveto'!$B:$B,Luokitukset!$A8,'Tuntimerkintöjen yhteenveto'!$D:$D)</f>
        <v>0</v>
      </c>
      <c r="D8" s="7">
        <f>SUMIF('Tuntimerkintöjen yhteenveto'!$B:$B,Luokitukset!$A8,'Tuntimerkintöjen yhteenveto'!$E:$E)</f>
        <v>0</v>
      </c>
      <c r="E8" s="7">
        <f>SUMIF('Tuntimerkintöjen yhteenveto'!$B:$B,Luokitukset!$A8,'Tuntimerkintöjen yhteenveto'!$F:$F)</f>
        <v>0</v>
      </c>
      <c r="F8" s="7">
        <f>SUMIF('Tuntimerkintöjen yhteenveto'!$B:$B,Luokitukset!$A8,'Tuntimerkintöjen yhteenveto'!$G:$G)</f>
        <v>0</v>
      </c>
      <c r="G8" s="7">
        <f>SUMIF('Tuntimerkintöjen yhteenveto'!$B:$B,Luokitukset!$A8,'Tuntimerkintöjen yhteenveto'!$H:$H)</f>
        <v>0</v>
      </c>
      <c r="I8" s="7" t="str">
        <f t="shared" si="0"/>
        <v>?</v>
      </c>
      <c r="J8" s="51" t="e">
        <f t="shared" si="1"/>
        <v>#DIV/0!</v>
      </c>
      <c r="K8" s="51" t="e">
        <f t="shared" si="2"/>
        <v>#DIV/0!</v>
      </c>
      <c r="L8" s="51" t="e">
        <f t="shared" si="3"/>
        <v>#DIV/0!</v>
      </c>
      <c r="M8" s="51" t="e">
        <f t="shared" si="4"/>
        <v>#DIV/0!</v>
      </c>
      <c r="N8" s="51" t="e">
        <f t="shared" si="5"/>
        <v>#DIV/0!</v>
      </c>
      <c r="O8" s="52" t="e">
        <f t="shared" si="6"/>
        <v>#DIV/0!</v>
      </c>
    </row>
    <row r="9" spans="1:15" x14ac:dyDescent="0.3">
      <c r="A9" s="72" t="s">
        <v>18</v>
      </c>
      <c r="B9" s="7">
        <f>SUMIF('Tuntimerkintöjen yhteenveto'!$B:$B,Luokitukset!$A9,'Tuntimerkintöjen yhteenveto'!$C:$C)</f>
        <v>0</v>
      </c>
      <c r="C9" s="7">
        <f>SUMIF('Tuntimerkintöjen yhteenveto'!$B:$B,Luokitukset!$A9,'Tuntimerkintöjen yhteenveto'!$D:$D)</f>
        <v>0</v>
      </c>
      <c r="D9" s="7">
        <f>SUMIF('Tuntimerkintöjen yhteenveto'!$B:$B,Luokitukset!$A9,'Tuntimerkintöjen yhteenveto'!$E:$E)</f>
        <v>0</v>
      </c>
      <c r="E9" s="7">
        <f>SUMIF('Tuntimerkintöjen yhteenveto'!$B:$B,Luokitukset!$A9,'Tuntimerkintöjen yhteenveto'!$F:$F)</f>
        <v>0</v>
      </c>
      <c r="F9" s="7">
        <f>SUMIF('Tuntimerkintöjen yhteenveto'!$B:$B,Luokitukset!$A9,'Tuntimerkintöjen yhteenveto'!$G:$G)</f>
        <v>0</v>
      </c>
      <c r="G9" s="7">
        <f>SUMIF('Tuntimerkintöjen yhteenveto'!$B:$B,Luokitukset!$A9,'Tuntimerkintöjen yhteenveto'!$H:$H)</f>
        <v>0</v>
      </c>
      <c r="I9" s="7" t="str">
        <f t="shared" si="0"/>
        <v>?</v>
      </c>
      <c r="J9" s="51" t="e">
        <f t="shared" si="1"/>
        <v>#DIV/0!</v>
      </c>
      <c r="K9" s="51" t="e">
        <f t="shared" si="2"/>
        <v>#DIV/0!</v>
      </c>
      <c r="L9" s="51" t="e">
        <f t="shared" si="3"/>
        <v>#DIV/0!</v>
      </c>
      <c r="M9" s="51" t="e">
        <f t="shared" si="4"/>
        <v>#DIV/0!</v>
      </c>
      <c r="N9" s="51" t="e">
        <f t="shared" si="5"/>
        <v>#DIV/0!</v>
      </c>
      <c r="O9" s="52" t="e">
        <f t="shared" si="6"/>
        <v>#DIV/0!</v>
      </c>
    </row>
    <row r="10" spans="1:15" x14ac:dyDescent="0.3">
      <c r="A10" s="72" t="s">
        <v>18</v>
      </c>
      <c r="B10" s="7">
        <f>SUMIF('Tuntimerkintöjen yhteenveto'!$B:$B,Luokitukset!$A10,'Tuntimerkintöjen yhteenveto'!$C:$C)</f>
        <v>0</v>
      </c>
      <c r="C10" s="7">
        <f>SUMIF('Tuntimerkintöjen yhteenveto'!$B:$B,Luokitukset!$A10,'Tuntimerkintöjen yhteenveto'!$D:$D)</f>
        <v>0</v>
      </c>
      <c r="D10" s="7">
        <f>SUMIF('Tuntimerkintöjen yhteenveto'!$B:$B,Luokitukset!$A10,'Tuntimerkintöjen yhteenveto'!$E:$E)</f>
        <v>0</v>
      </c>
      <c r="E10" s="7">
        <f>SUMIF('Tuntimerkintöjen yhteenveto'!$B:$B,Luokitukset!$A10,'Tuntimerkintöjen yhteenveto'!$F:$F)</f>
        <v>0</v>
      </c>
      <c r="F10" s="7">
        <f>SUMIF('Tuntimerkintöjen yhteenveto'!$B:$B,Luokitukset!$A10,'Tuntimerkintöjen yhteenveto'!$G:$G)</f>
        <v>0</v>
      </c>
      <c r="G10" s="7">
        <f>SUMIF('Tuntimerkintöjen yhteenveto'!$B:$B,Luokitukset!$A10,'Tuntimerkintöjen yhteenveto'!$H:$H)</f>
        <v>0</v>
      </c>
      <c r="I10" s="7" t="str">
        <f t="shared" si="0"/>
        <v>?</v>
      </c>
      <c r="J10" s="51" t="e">
        <f t="shared" si="1"/>
        <v>#DIV/0!</v>
      </c>
      <c r="K10" s="51" t="e">
        <f t="shared" si="2"/>
        <v>#DIV/0!</v>
      </c>
      <c r="L10" s="51" t="e">
        <f t="shared" si="3"/>
        <v>#DIV/0!</v>
      </c>
      <c r="M10" s="51" t="e">
        <f t="shared" si="4"/>
        <v>#DIV/0!</v>
      </c>
      <c r="N10" s="51" t="e">
        <f t="shared" si="5"/>
        <v>#DIV/0!</v>
      </c>
      <c r="O10" s="52" t="e">
        <f t="shared" si="6"/>
        <v>#DIV/0!</v>
      </c>
    </row>
    <row r="11" spans="1:15" x14ac:dyDescent="0.3">
      <c r="A11" s="72" t="s">
        <v>18</v>
      </c>
      <c r="B11" s="7">
        <f>SUMIF('Tuntimerkintöjen yhteenveto'!$B:$B,Luokitukset!$A11,'Tuntimerkintöjen yhteenveto'!$C:$C)</f>
        <v>0</v>
      </c>
      <c r="C11" s="7">
        <f>SUMIF('Tuntimerkintöjen yhteenveto'!$B:$B,Luokitukset!$A11,'Tuntimerkintöjen yhteenveto'!$D:$D)</f>
        <v>0</v>
      </c>
      <c r="D11" s="7">
        <f>SUMIF('Tuntimerkintöjen yhteenveto'!$B:$B,Luokitukset!$A11,'Tuntimerkintöjen yhteenveto'!$E:$E)</f>
        <v>0</v>
      </c>
      <c r="E11" s="7">
        <f>SUMIF('Tuntimerkintöjen yhteenveto'!$B:$B,Luokitukset!$A11,'Tuntimerkintöjen yhteenveto'!$F:$F)</f>
        <v>0</v>
      </c>
      <c r="F11" s="7">
        <f>SUMIF('Tuntimerkintöjen yhteenveto'!$B:$B,Luokitukset!$A11,'Tuntimerkintöjen yhteenveto'!$G:$G)</f>
        <v>0</v>
      </c>
      <c r="G11" s="7">
        <f>SUMIF('Tuntimerkintöjen yhteenveto'!$B:$B,Luokitukset!$A11,'Tuntimerkintöjen yhteenveto'!$H:$H)</f>
        <v>0</v>
      </c>
      <c r="I11" s="7" t="str">
        <f t="shared" si="0"/>
        <v>?</v>
      </c>
      <c r="J11" s="51" t="e">
        <f t="shared" si="1"/>
        <v>#DIV/0!</v>
      </c>
      <c r="K11" s="51" t="e">
        <f t="shared" si="2"/>
        <v>#DIV/0!</v>
      </c>
      <c r="L11" s="51" t="e">
        <f t="shared" si="3"/>
        <v>#DIV/0!</v>
      </c>
      <c r="M11" s="51" t="e">
        <f t="shared" si="4"/>
        <v>#DIV/0!</v>
      </c>
      <c r="N11" s="51" t="e">
        <f t="shared" si="5"/>
        <v>#DIV/0!</v>
      </c>
      <c r="O11" s="52" t="e">
        <f t="shared" si="6"/>
        <v>#DIV/0!</v>
      </c>
    </row>
    <row r="12" spans="1:15" x14ac:dyDescent="0.3">
      <c r="A12" s="72" t="s">
        <v>18</v>
      </c>
      <c r="B12" s="7">
        <f>SUMIF('Tuntimerkintöjen yhteenveto'!$B:$B,Luokitukset!$A12,'Tuntimerkintöjen yhteenveto'!$C:$C)</f>
        <v>0</v>
      </c>
      <c r="C12" s="7">
        <f>SUMIF('Tuntimerkintöjen yhteenveto'!$B:$B,Luokitukset!$A12,'Tuntimerkintöjen yhteenveto'!$D:$D)</f>
        <v>0</v>
      </c>
      <c r="D12" s="7">
        <f>SUMIF('Tuntimerkintöjen yhteenveto'!$B:$B,Luokitukset!$A12,'Tuntimerkintöjen yhteenveto'!$E:$E)</f>
        <v>0</v>
      </c>
      <c r="E12" s="7">
        <f>SUMIF('Tuntimerkintöjen yhteenveto'!$B:$B,Luokitukset!$A12,'Tuntimerkintöjen yhteenveto'!$F:$F)</f>
        <v>0</v>
      </c>
      <c r="F12" s="7">
        <f>SUMIF('Tuntimerkintöjen yhteenveto'!$B:$B,Luokitukset!$A12,'Tuntimerkintöjen yhteenveto'!$G:$G)</f>
        <v>0</v>
      </c>
      <c r="G12" s="7">
        <f>SUMIF('Tuntimerkintöjen yhteenveto'!$B:$B,Luokitukset!$A12,'Tuntimerkintöjen yhteenveto'!$H:$H)</f>
        <v>0</v>
      </c>
      <c r="I12" s="7" t="str">
        <f t="shared" si="0"/>
        <v>?</v>
      </c>
      <c r="J12" s="51" t="e">
        <f t="shared" si="1"/>
        <v>#DIV/0!</v>
      </c>
      <c r="K12" s="51" t="e">
        <f t="shared" si="2"/>
        <v>#DIV/0!</v>
      </c>
      <c r="L12" s="51" t="e">
        <f t="shared" si="3"/>
        <v>#DIV/0!</v>
      </c>
      <c r="M12" s="51" t="e">
        <f t="shared" si="4"/>
        <v>#DIV/0!</v>
      </c>
      <c r="N12" s="51" t="e">
        <f t="shared" si="5"/>
        <v>#DIV/0!</v>
      </c>
      <c r="O12" s="52" t="e">
        <f t="shared" si="6"/>
        <v>#DIV/0!</v>
      </c>
    </row>
    <row r="13" spans="1:15" x14ac:dyDescent="0.3">
      <c r="A13" s="72" t="s">
        <v>18</v>
      </c>
      <c r="B13" s="7">
        <f>SUMIF('Tuntimerkintöjen yhteenveto'!$B:$B,Luokitukset!$A13,'Tuntimerkintöjen yhteenveto'!$C:$C)</f>
        <v>0</v>
      </c>
      <c r="C13" s="7">
        <f>SUMIF('Tuntimerkintöjen yhteenveto'!$B:$B,Luokitukset!$A13,'Tuntimerkintöjen yhteenveto'!$D:$D)</f>
        <v>0</v>
      </c>
      <c r="D13" s="7">
        <f>SUMIF('Tuntimerkintöjen yhteenveto'!$B:$B,Luokitukset!$A13,'Tuntimerkintöjen yhteenveto'!$E:$E)</f>
        <v>0</v>
      </c>
      <c r="E13" s="7">
        <f>SUMIF('Tuntimerkintöjen yhteenveto'!$B:$B,Luokitukset!$A13,'Tuntimerkintöjen yhteenveto'!$F:$F)</f>
        <v>0</v>
      </c>
      <c r="F13" s="7">
        <f>SUMIF('Tuntimerkintöjen yhteenveto'!$B:$B,Luokitukset!$A13,'Tuntimerkintöjen yhteenveto'!$G:$G)</f>
        <v>0</v>
      </c>
      <c r="G13" s="7">
        <f>SUMIF('Tuntimerkintöjen yhteenveto'!$B:$B,Luokitukset!$A13,'Tuntimerkintöjen yhteenveto'!$H:$H)</f>
        <v>0</v>
      </c>
      <c r="I13" s="7" t="str">
        <f t="shared" si="0"/>
        <v>?</v>
      </c>
      <c r="J13" s="51" t="e">
        <f t="shared" si="1"/>
        <v>#DIV/0!</v>
      </c>
      <c r="K13" s="51" t="e">
        <f t="shared" si="2"/>
        <v>#DIV/0!</v>
      </c>
      <c r="L13" s="51" t="e">
        <f t="shared" si="3"/>
        <v>#DIV/0!</v>
      </c>
      <c r="M13" s="51" t="e">
        <f t="shared" si="4"/>
        <v>#DIV/0!</v>
      </c>
      <c r="N13" s="51" t="e">
        <f t="shared" si="5"/>
        <v>#DIV/0!</v>
      </c>
      <c r="O13" s="52" t="e">
        <f t="shared" si="6"/>
        <v>#DIV/0!</v>
      </c>
    </row>
    <row r="14" spans="1:15" x14ac:dyDescent="0.3">
      <c r="A14" s="72" t="s">
        <v>18</v>
      </c>
      <c r="B14" s="7">
        <f>SUMIF('Tuntimerkintöjen yhteenveto'!$B:$B,Luokitukset!$A14,'Tuntimerkintöjen yhteenveto'!$C:$C)</f>
        <v>0</v>
      </c>
      <c r="C14" s="7">
        <f>SUMIF('Tuntimerkintöjen yhteenveto'!$B:$B,Luokitukset!$A14,'Tuntimerkintöjen yhteenveto'!$D:$D)</f>
        <v>0</v>
      </c>
      <c r="D14" s="7">
        <f>SUMIF('Tuntimerkintöjen yhteenveto'!$B:$B,Luokitukset!$A14,'Tuntimerkintöjen yhteenveto'!$E:$E)</f>
        <v>0</v>
      </c>
      <c r="E14" s="7">
        <f>SUMIF('Tuntimerkintöjen yhteenveto'!$B:$B,Luokitukset!$A14,'Tuntimerkintöjen yhteenveto'!$F:$F)</f>
        <v>0</v>
      </c>
      <c r="F14" s="7">
        <f>SUMIF('Tuntimerkintöjen yhteenveto'!$B:$B,Luokitukset!$A14,'Tuntimerkintöjen yhteenveto'!$G:$G)</f>
        <v>0</v>
      </c>
      <c r="G14" s="7">
        <f>SUMIF('Tuntimerkintöjen yhteenveto'!$B:$B,Luokitukset!$A14,'Tuntimerkintöjen yhteenveto'!$H:$H)</f>
        <v>0</v>
      </c>
      <c r="I14" s="7" t="str">
        <f t="shared" si="0"/>
        <v>?</v>
      </c>
      <c r="J14" s="51" t="e">
        <f t="shared" si="1"/>
        <v>#DIV/0!</v>
      </c>
      <c r="K14" s="51" t="e">
        <f t="shared" si="2"/>
        <v>#DIV/0!</v>
      </c>
      <c r="L14" s="51" t="e">
        <f t="shared" si="3"/>
        <v>#DIV/0!</v>
      </c>
      <c r="M14" s="51" t="e">
        <f t="shared" si="4"/>
        <v>#DIV/0!</v>
      </c>
      <c r="N14" s="51" t="e">
        <f t="shared" si="5"/>
        <v>#DIV/0!</v>
      </c>
      <c r="O14" s="52" t="e">
        <f t="shared" si="6"/>
        <v>#DIV/0!</v>
      </c>
    </row>
    <row r="15" spans="1:15" x14ac:dyDescent="0.3">
      <c r="A15" s="72" t="s">
        <v>18</v>
      </c>
      <c r="B15" s="7">
        <f>SUMIF('Tuntimerkintöjen yhteenveto'!$B:$B,Luokitukset!$A15,'Tuntimerkintöjen yhteenveto'!$C:$C)</f>
        <v>0</v>
      </c>
      <c r="C15" s="7">
        <f>SUMIF('Tuntimerkintöjen yhteenveto'!$B:$B,Luokitukset!$A15,'Tuntimerkintöjen yhteenveto'!$D:$D)</f>
        <v>0</v>
      </c>
      <c r="D15" s="7">
        <f>SUMIF('Tuntimerkintöjen yhteenveto'!$B:$B,Luokitukset!$A15,'Tuntimerkintöjen yhteenveto'!$E:$E)</f>
        <v>0</v>
      </c>
      <c r="E15" s="7">
        <f>SUMIF('Tuntimerkintöjen yhteenveto'!$B:$B,Luokitukset!$A15,'Tuntimerkintöjen yhteenveto'!$F:$F)</f>
        <v>0</v>
      </c>
      <c r="F15" s="7">
        <f>SUMIF('Tuntimerkintöjen yhteenveto'!$B:$B,Luokitukset!$A15,'Tuntimerkintöjen yhteenveto'!$G:$G)</f>
        <v>0</v>
      </c>
      <c r="G15" s="7">
        <f>SUMIF('Tuntimerkintöjen yhteenveto'!$B:$B,Luokitukset!$A15,'Tuntimerkintöjen yhteenveto'!$H:$H)</f>
        <v>0</v>
      </c>
      <c r="I15" s="7" t="str">
        <f t="shared" si="0"/>
        <v>?</v>
      </c>
      <c r="J15" s="51" t="e">
        <f t="shared" si="1"/>
        <v>#DIV/0!</v>
      </c>
      <c r="K15" s="51" t="e">
        <f t="shared" si="2"/>
        <v>#DIV/0!</v>
      </c>
      <c r="L15" s="51" t="e">
        <f t="shared" si="3"/>
        <v>#DIV/0!</v>
      </c>
      <c r="M15" s="51" t="e">
        <f t="shared" si="4"/>
        <v>#DIV/0!</v>
      </c>
      <c r="N15" s="51" t="e">
        <f t="shared" si="5"/>
        <v>#DIV/0!</v>
      </c>
      <c r="O15" s="52" t="e">
        <f t="shared" si="6"/>
        <v>#DIV/0!</v>
      </c>
    </row>
    <row r="16" spans="1:15" x14ac:dyDescent="0.3">
      <c r="A16" s="72" t="s">
        <v>18</v>
      </c>
      <c r="B16" s="7">
        <f>SUMIF('Tuntimerkintöjen yhteenveto'!$B:$B,Luokitukset!$A16,'Tuntimerkintöjen yhteenveto'!$C:$C)</f>
        <v>0</v>
      </c>
      <c r="C16" s="7">
        <f>SUMIF('Tuntimerkintöjen yhteenveto'!$B:$B,Luokitukset!$A16,'Tuntimerkintöjen yhteenveto'!$D:$D)</f>
        <v>0</v>
      </c>
      <c r="D16" s="7">
        <f>SUMIF('Tuntimerkintöjen yhteenveto'!$B:$B,Luokitukset!$A16,'Tuntimerkintöjen yhteenveto'!$E:$E)</f>
        <v>0</v>
      </c>
      <c r="E16" s="7">
        <f>SUMIF('Tuntimerkintöjen yhteenveto'!$B:$B,Luokitukset!$A16,'Tuntimerkintöjen yhteenveto'!$F:$F)</f>
        <v>0</v>
      </c>
      <c r="F16" s="7">
        <f>SUMIF('Tuntimerkintöjen yhteenveto'!$B:$B,Luokitukset!$A16,'Tuntimerkintöjen yhteenveto'!$G:$G)</f>
        <v>0</v>
      </c>
      <c r="G16" s="7">
        <f>SUMIF('Tuntimerkintöjen yhteenveto'!$B:$B,Luokitukset!$A16,'Tuntimerkintöjen yhteenveto'!$H:$H)</f>
        <v>0</v>
      </c>
      <c r="I16" s="7" t="str">
        <f t="shared" si="0"/>
        <v>?</v>
      </c>
      <c r="J16" s="51" t="e">
        <f t="shared" si="1"/>
        <v>#DIV/0!</v>
      </c>
      <c r="K16" s="51" t="e">
        <f t="shared" si="2"/>
        <v>#DIV/0!</v>
      </c>
      <c r="L16" s="51" t="e">
        <f t="shared" si="3"/>
        <v>#DIV/0!</v>
      </c>
      <c r="M16" s="51" t="e">
        <f t="shared" si="4"/>
        <v>#DIV/0!</v>
      </c>
      <c r="N16" s="51" t="e">
        <f t="shared" si="5"/>
        <v>#DIV/0!</v>
      </c>
      <c r="O16" s="52" t="e">
        <f t="shared" si="6"/>
        <v>#DIV/0!</v>
      </c>
    </row>
    <row r="17" spans="1:15" x14ac:dyDescent="0.3">
      <c r="A17" s="72" t="s">
        <v>18</v>
      </c>
      <c r="B17" s="7">
        <f>SUMIF('Tuntimerkintöjen yhteenveto'!$B:$B,Luokitukset!$A17,'Tuntimerkintöjen yhteenveto'!$C:$C)</f>
        <v>0</v>
      </c>
      <c r="C17" s="7">
        <f>SUMIF('Tuntimerkintöjen yhteenveto'!$B:$B,Luokitukset!$A17,'Tuntimerkintöjen yhteenveto'!$D:$D)</f>
        <v>0</v>
      </c>
      <c r="D17" s="7">
        <f>SUMIF('Tuntimerkintöjen yhteenveto'!$B:$B,Luokitukset!$A17,'Tuntimerkintöjen yhteenveto'!$E:$E)</f>
        <v>0</v>
      </c>
      <c r="E17" s="7">
        <f>SUMIF('Tuntimerkintöjen yhteenveto'!$B:$B,Luokitukset!$A17,'Tuntimerkintöjen yhteenveto'!$F:$F)</f>
        <v>0</v>
      </c>
      <c r="F17" s="7">
        <f>SUMIF('Tuntimerkintöjen yhteenveto'!$B:$B,Luokitukset!$A17,'Tuntimerkintöjen yhteenveto'!$G:$G)</f>
        <v>0</v>
      </c>
      <c r="G17" s="7">
        <f>SUMIF('Tuntimerkintöjen yhteenveto'!$B:$B,Luokitukset!$A17,'Tuntimerkintöjen yhteenveto'!$H:$H)</f>
        <v>0</v>
      </c>
      <c r="I17" s="7" t="str">
        <f t="shared" si="0"/>
        <v>?</v>
      </c>
      <c r="J17" s="51" t="e">
        <f t="shared" si="1"/>
        <v>#DIV/0!</v>
      </c>
      <c r="K17" s="51" t="e">
        <f t="shared" si="2"/>
        <v>#DIV/0!</v>
      </c>
      <c r="L17" s="51" t="e">
        <f t="shared" si="3"/>
        <v>#DIV/0!</v>
      </c>
      <c r="M17" s="51" t="e">
        <f t="shared" si="4"/>
        <v>#DIV/0!</v>
      </c>
      <c r="N17" s="51" t="e">
        <f t="shared" si="5"/>
        <v>#DIV/0!</v>
      </c>
      <c r="O17" s="52" t="e">
        <f t="shared" si="6"/>
        <v>#DIV/0!</v>
      </c>
    </row>
    <row r="18" spans="1:15" x14ac:dyDescent="0.3">
      <c r="A18" s="72" t="s">
        <v>18</v>
      </c>
      <c r="B18" s="7">
        <f>SUMIF('Tuntimerkintöjen yhteenveto'!$B:$B,Luokitukset!$A18,'Tuntimerkintöjen yhteenveto'!$C:$C)</f>
        <v>0</v>
      </c>
      <c r="C18" s="7">
        <f>SUMIF('Tuntimerkintöjen yhteenveto'!$B:$B,Luokitukset!$A18,'Tuntimerkintöjen yhteenveto'!$D:$D)</f>
        <v>0</v>
      </c>
      <c r="D18" s="7">
        <f>SUMIF('Tuntimerkintöjen yhteenveto'!$B:$B,Luokitukset!$A18,'Tuntimerkintöjen yhteenveto'!$E:$E)</f>
        <v>0</v>
      </c>
      <c r="E18" s="7">
        <f>SUMIF('Tuntimerkintöjen yhteenveto'!$B:$B,Luokitukset!$A18,'Tuntimerkintöjen yhteenveto'!$F:$F)</f>
        <v>0</v>
      </c>
      <c r="F18" s="7">
        <f>SUMIF('Tuntimerkintöjen yhteenveto'!$B:$B,Luokitukset!$A18,'Tuntimerkintöjen yhteenveto'!$G:$G)</f>
        <v>0</v>
      </c>
      <c r="G18" s="7">
        <f>SUMIF('Tuntimerkintöjen yhteenveto'!$B:$B,Luokitukset!$A18,'Tuntimerkintöjen yhteenveto'!$H:$H)</f>
        <v>0</v>
      </c>
      <c r="I18" s="7" t="str">
        <f t="shared" si="0"/>
        <v>?</v>
      </c>
      <c r="J18" s="51" t="e">
        <f t="shared" si="1"/>
        <v>#DIV/0!</v>
      </c>
      <c r="K18" s="51" t="e">
        <f t="shared" si="2"/>
        <v>#DIV/0!</v>
      </c>
      <c r="L18" s="51" t="e">
        <f t="shared" si="3"/>
        <v>#DIV/0!</v>
      </c>
      <c r="M18" s="51" t="e">
        <f t="shared" si="4"/>
        <v>#DIV/0!</v>
      </c>
      <c r="N18" s="51" t="e">
        <f t="shared" si="5"/>
        <v>#DIV/0!</v>
      </c>
      <c r="O18" s="52" t="e">
        <f t="shared" si="6"/>
        <v>#DIV/0!</v>
      </c>
    </row>
    <row r="19" spans="1:15" x14ac:dyDescent="0.3">
      <c r="A19" s="72" t="s">
        <v>18</v>
      </c>
      <c r="B19" s="7">
        <f>SUMIF('Tuntimerkintöjen yhteenveto'!$B:$B,Luokitukset!$A19,'Tuntimerkintöjen yhteenveto'!$C:$C)</f>
        <v>0</v>
      </c>
      <c r="C19" s="7">
        <f>SUMIF('Tuntimerkintöjen yhteenveto'!$B:$B,Luokitukset!$A19,'Tuntimerkintöjen yhteenveto'!$D:$D)</f>
        <v>0</v>
      </c>
      <c r="D19" s="7">
        <f>SUMIF('Tuntimerkintöjen yhteenveto'!$B:$B,Luokitukset!$A19,'Tuntimerkintöjen yhteenveto'!$E:$E)</f>
        <v>0</v>
      </c>
      <c r="E19" s="7">
        <f>SUMIF('Tuntimerkintöjen yhteenveto'!$B:$B,Luokitukset!$A19,'Tuntimerkintöjen yhteenveto'!$F:$F)</f>
        <v>0</v>
      </c>
      <c r="F19" s="7">
        <f>SUMIF('Tuntimerkintöjen yhteenveto'!$B:$B,Luokitukset!$A19,'Tuntimerkintöjen yhteenveto'!$G:$G)</f>
        <v>0</v>
      </c>
      <c r="G19" s="7">
        <f>SUMIF('Tuntimerkintöjen yhteenveto'!$B:$B,Luokitukset!$A19,'Tuntimerkintöjen yhteenveto'!$H:$H)</f>
        <v>0</v>
      </c>
      <c r="I19" s="7" t="str">
        <f t="shared" si="0"/>
        <v>?</v>
      </c>
      <c r="J19" s="51" t="e">
        <f t="shared" si="1"/>
        <v>#DIV/0!</v>
      </c>
      <c r="K19" s="51" t="e">
        <f t="shared" si="2"/>
        <v>#DIV/0!</v>
      </c>
      <c r="L19" s="51" t="e">
        <f t="shared" si="3"/>
        <v>#DIV/0!</v>
      </c>
      <c r="M19" s="51" t="e">
        <f t="shared" si="4"/>
        <v>#DIV/0!</v>
      </c>
      <c r="N19" s="51" t="e">
        <f t="shared" si="5"/>
        <v>#DIV/0!</v>
      </c>
      <c r="O19" s="52" t="e">
        <f t="shared" si="6"/>
        <v>#DIV/0!</v>
      </c>
    </row>
    <row r="20" spans="1:15" x14ac:dyDescent="0.3">
      <c r="A20" s="72" t="s">
        <v>18</v>
      </c>
      <c r="B20" s="7">
        <f>SUMIF('Tuntimerkintöjen yhteenveto'!$B:$B,Luokitukset!$A20,'Tuntimerkintöjen yhteenveto'!$C:$C)</f>
        <v>0</v>
      </c>
      <c r="C20" s="7">
        <f>SUMIF('Tuntimerkintöjen yhteenveto'!$B:$B,Luokitukset!$A20,'Tuntimerkintöjen yhteenveto'!$D:$D)</f>
        <v>0</v>
      </c>
      <c r="D20" s="7">
        <f>SUMIF('Tuntimerkintöjen yhteenveto'!$B:$B,Luokitukset!$A20,'Tuntimerkintöjen yhteenveto'!$E:$E)</f>
        <v>0</v>
      </c>
      <c r="E20" s="7">
        <f>SUMIF('Tuntimerkintöjen yhteenveto'!$B:$B,Luokitukset!$A20,'Tuntimerkintöjen yhteenveto'!$F:$F)</f>
        <v>0</v>
      </c>
      <c r="F20" s="7">
        <f>SUMIF('Tuntimerkintöjen yhteenveto'!$B:$B,Luokitukset!$A20,'Tuntimerkintöjen yhteenveto'!$G:$G)</f>
        <v>0</v>
      </c>
      <c r="G20" s="7">
        <f>SUMIF('Tuntimerkintöjen yhteenveto'!$B:$B,Luokitukset!$A20,'Tuntimerkintöjen yhteenveto'!$H:$H)</f>
        <v>0</v>
      </c>
      <c r="I20" s="7" t="str">
        <f t="shared" si="0"/>
        <v>?</v>
      </c>
      <c r="J20" s="51" t="e">
        <f t="shared" si="1"/>
        <v>#DIV/0!</v>
      </c>
      <c r="K20" s="51" t="e">
        <f t="shared" si="2"/>
        <v>#DIV/0!</v>
      </c>
      <c r="L20" s="51" t="e">
        <f t="shared" si="3"/>
        <v>#DIV/0!</v>
      </c>
      <c r="M20" s="51" t="e">
        <f t="shared" si="4"/>
        <v>#DIV/0!</v>
      </c>
      <c r="N20" s="51" t="e">
        <f t="shared" si="5"/>
        <v>#DIV/0!</v>
      </c>
      <c r="O20" s="52" t="e">
        <f t="shared" si="6"/>
        <v>#DIV/0!</v>
      </c>
    </row>
    <row r="21" spans="1:15" x14ac:dyDescent="0.3">
      <c r="A21" s="72" t="s">
        <v>18</v>
      </c>
      <c r="B21" s="7">
        <f>SUMIF('Tuntimerkintöjen yhteenveto'!$B:$B,Luokitukset!$A21,'Tuntimerkintöjen yhteenveto'!$C:$C)</f>
        <v>0</v>
      </c>
      <c r="C21" s="7">
        <f>SUMIF('Tuntimerkintöjen yhteenveto'!$B:$B,Luokitukset!$A21,'Tuntimerkintöjen yhteenveto'!$D:$D)</f>
        <v>0</v>
      </c>
      <c r="D21" s="7">
        <f>SUMIF('Tuntimerkintöjen yhteenveto'!$B:$B,Luokitukset!$A21,'Tuntimerkintöjen yhteenveto'!$E:$E)</f>
        <v>0</v>
      </c>
      <c r="E21" s="7">
        <f>SUMIF('Tuntimerkintöjen yhteenveto'!$B:$B,Luokitukset!$A21,'Tuntimerkintöjen yhteenveto'!$F:$F)</f>
        <v>0</v>
      </c>
      <c r="F21" s="7">
        <f>SUMIF('Tuntimerkintöjen yhteenveto'!$B:$B,Luokitukset!$A21,'Tuntimerkintöjen yhteenveto'!$G:$G)</f>
        <v>0</v>
      </c>
      <c r="G21" s="7">
        <f>SUMIF('Tuntimerkintöjen yhteenveto'!$B:$B,Luokitukset!$A21,'Tuntimerkintöjen yhteenveto'!$H:$H)</f>
        <v>0</v>
      </c>
      <c r="I21" s="7" t="str">
        <f t="shared" si="0"/>
        <v>?</v>
      </c>
      <c r="J21" s="51" t="e">
        <f t="shared" si="1"/>
        <v>#DIV/0!</v>
      </c>
      <c r="K21" s="51" t="e">
        <f t="shared" si="2"/>
        <v>#DIV/0!</v>
      </c>
      <c r="L21" s="51" t="e">
        <f t="shared" si="3"/>
        <v>#DIV/0!</v>
      </c>
      <c r="M21" s="51" t="e">
        <f t="shared" si="4"/>
        <v>#DIV/0!</v>
      </c>
      <c r="N21" s="51" t="e">
        <f t="shared" si="5"/>
        <v>#DIV/0!</v>
      </c>
      <c r="O21" s="52" t="e">
        <f t="shared" si="6"/>
        <v>#DIV/0!</v>
      </c>
    </row>
    <row r="22" spans="1:15" x14ac:dyDescent="0.3">
      <c r="A22" s="72" t="s">
        <v>18</v>
      </c>
      <c r="B22" s="7">
        <f>SUMIF('Tuntimerkintöjen yhteenveto'!$B:$B,Luokitukset!$A22,'Tuntimerkintöjen yhteenveto'!$C:$C)</f>
        <v>0</v>
      </c>
      <c r="C22" s="7">
        <f>SUMIF('Tuntimerkintöjen yhteenveto'!$B:$B,Luokitukset!$A22,'Tuntimerkintöjen yhteenveto'!$D:$D)</f>
        <v>0</v>
      </c>
      <c r="D22" s="7">
        <f>SUMIF('Tuntimerkintöjen yhteenveto'!$B:$B,Luokitukset!$A22,'Tuntimerkintöjen yhteenveto'!$E:$E)</f>
        <v>0</v>
      </c>
      <c r="E22" s="7">
        <f>SUMIF('Tuntimerkintöjen yhteenveto'!$B:$B,Luokitukset!$A22,'Tuntimerkintöjen yhteenveto'!$F:$F)</f>
        <v>0</v>
      </c>
      <c r="F22" s="7">
        <f>SUMIF('Tuntimerkintöjen yhteenveto'!$B:$B,Luokitukset!$A22,'Tuntimerkintöjen yhteenveto'!$G:$G)</f>
        <v>0</v>
      </c>
      <c r="G22" s="7">
        <f>SUMIF('Tuntimerkintöjen yhteenveto'!$B:$B,Luokitukset!$A22,'Tuntimerkintöjen yhteenveto'!$H:$H)</f>
        <v>0</v>
      </c>
      <c r="I22" s="7" t="str">
        <f t="shared" si="0"/>
        <v>?</v>
      </c>
      <c r="J22" s="51" t="e">
        <f t="shared" si="1"/>
        <v>#DIV/0!</v>
      </c>
      <c r="K22" s="51" t="e">
        <f t="shared" si="2"/>
        <v>#DIV/0!</v>
      </c>
      <c r="L22" s="51" t="e">
        <f t="shared" si="3"/>
        <v>#DIV/0!</v>
      </c>
      <c r="M22" s="51" t="e">
        <f t="shared" si="4"/>
        <v>#DIV/0!</v>
      </c>
      <c r="N22" s="51" t="e">
        <f t="shared" si="5"/>
        <v>#DIV/0!</v>
      </c>
      <c r="O22" s="52" t="e">
        <f t="shared" si="6"/>
        <v>#DIV/0!</v>
      </c>
    </row>
    <row r="23" spans="1:15" x14ac:dyDescent="0.3">
      <c r="A23" s="72" t="s">
        <v>18</v>
      </c>
      <c r="B23" s="7">
        <f>SUMIF('Tuntimerkintöjen yhteenveto'!$B:$B,Luokitukset!$A23,'Tuntimerkintöjen yhteenveto'!$C:$C)</f>
        <v>0</v>
      </c>
      <c r="C23" s="7">
        <f>SUMIF('Tuntimerkintöjen yhteenveto'!$B:$B,Luokitukset!$A23,'Tuntimerkintöjen yhteenveto'!$D:$D)</f>
        <v>0</v>
      </c>
      <c r="D23" s="7">
        <f>SUMIF('Tuntimerkintöjen yhteenveto'!$B:$B,Luokitukset!$A23,'Tuntimerkintöjen yhteenveto'!$E:$E)</f>
        <v>0</v>
      </c>
      <c r="E23" s="7">
        <f>SUMIF('Tuntimerkintöjen yhteenveto'!$B:$B,Luokitukset!$A23,'Tuntimerkintöjen yhteenveto'!$F:$F)</f>
        <v>0</v>
      </c>
      <c r="F23" s="7">
        <f>SUMIF('Tuntimerkintöjen yhteenveto'!$B:$B,Luokitukset!$A23,'Tuntimerkintöjen yhteenveto'!$G:$G)</f>
        <v>0</v>
      </c>
      <c r="G23" s="7">
        <f>SUMIF('Tuntimerkintöjen yhteenveto'!$B:$B,Luokitukset!$A23,'Tuntimerkintöjen yhteenveto'!$H:$H)</f>
        <v>0</v>
      </c>
      <c r="I23" s="7" t="str">
        <f t="shared" si="0"/>
        <v>?</v>
      </c>
      <c r="J23" s="51" t="e">
        <f t="shared" si="1"/>
        <v>#DIV/0!</v>
      </c>
      <c r="K23" s="51" t="e">
        <f t="shared" si="2"/>
        <v>#DIV/0!</v>
      </c>
      <c r="L23" s="51" t="e">
        <f t="shared" si="3"/>
        <v>#DIV/0!</v>
      </c>
      <c r="M23" s="51" t="e">
        <f t="shared" si="4"/>
        <v>#DIV/0!</v>
      </c>
      <c r="N23" s="51" t="e">
        <f t="shared" si="5"/>
        <v>#DIV/0!</v>
      </c>
      <c r="O23" s="52" t="e">
        <f t="shared" si="6"/>
        <v>#DIV/0!</v>
      </c>
    </row>
    <row r="24" spans="1:15" x14ac:dyDescent="0.3">
      <c r="A24" s="72" t="s">
        <v>18</v>
      </c>
      <c r="B24" s="7">
        <f>SUMIF('Tuntimerkintöjen yhteenveto'!$B:$B,Luokitukset!$A24,'Tuntimerkintöjen yhteenveto'!$C:$C)</f>
        <v>0</v>
      </c>
      <c r="C24" s="7">
        <f>SUMIF('Tuntimerkintöjen yhteenveto'!$B:$B,Luokitukset!$A24,'Tuntimerkintöjen yhteenveto'!$D:$D)</f>
        <v>0</v>
      </c>
      <c r="D24" s="7">
        <f>SUMIF('Tuntimerkintöjen yhteenveto'!$B:$B,Luokitukset!$A24,'Tuntimerkintöjen yhteenveto'!$E:$E)</f>
        <v>0</v>
      </c>
      <c r="E24" s="7">
        <f>SUMIF('Tuntimerkintöjen yhteenveto'!$B:$B,Luokitukset!$A24,'Tuntimerkintöjen yhteenveto'!$F:$F)</f>
        <v>0</v>
      </c>
      <c r="F24" s="7">
        <f>SUMIF('Tuntimerkintöjen yhteenveto'!$B:$B,Luokitukset!$A24,'Tuntimerkintöjen yhteenveto'!$G:$G)</f>
        <v>0</v>
      </c>
      <c r="G24" s="7">
        <f>SUMIF('Tuntimerkintöjen yhteenveto'!$B:$B,Luokitukset!$A24,'Tuntimerkintöjen yhteenveto'!$H:$H)</f>
        <v>0</v>
      </c>
      <c r="I24" s="7" t="str">
        <f t="shared" si="0"/>
        <v>?</v>
      </c>
      <c r="J24" s="51" t="e">
        <f t="shared" si="1"/>
        <v>#DIV/0!</v>
      </c>
      <c r="K24" s="51" t="e">
        <f t="shared" si="2"/>
        <v>#DIV/0!</v>
      </c>
      <c r="L24" s="51" t="e">
        <f t="shared" si="3"/>
        <v>#DIV/0!</v>
      </c>
      <c r="M24" s="51" t="e">
        <f t="shared" si="4"/>
        <v>#DIV/0!</v>
      </c>
      <c r="N24" s="51" t="e">
        <f t="shared" si="5"/>
        <v>#DIV/0!</v>
      </c>
      <c r="O24" s="52" t="e">
        <f t="shared" si="6"/>
        <v>#DIV/0!</v>
      </c>
    </row>
    <row r="25" spans="1:15" x14ac:dyDescent="0.3">
      <c r="A25" s="72" t="s">
        <v>18</v>
      </c>
      <c r="B25" s="7">
        <f>SUMIF('Tuntimerkintöjen yhteenveto'!$B:$B,Luokitukset!$A25,'Tuntimerkintöjen yhteenveto'!$C:$C)</f>
        <v>0</v>
      </c>
      <c r="C25" s="7">
        <f>SUMIF('Tuntimerkintöjen yhteenveto'!$B:$B,Luokitukset!$A25,'Tuntimerkintöjen yhteenveto'!$D:$D)</f>
        <v>0</v>
      </c>
      <c r="D25" s="7">
        <f>SUMIF('Tuntimerkintöjen yhteenveto'!$B:$B,Luokitukset!$A25,'Tuntimerkintöjen yhteenveto'!$E:$E)</f>
        <v>0</v>
      </c>
      <c r="E25" s="7">
        <f>SUMIF('Tuntimerkintöjen yhteenveto'!$B:$B,Luokitukset!$A25,'Tuntimerkintöjen yhteenveto'!$F:$F)</f>
        <v>0</v>
      </c>
      <c r="F25" s="7">
        <f>SUMIF('Tuntimerkintöjen yhteenveto'!$B:$B,Luokitukset!$A25,'Tuntimerkintöjen yhteenveto'!$G:$G)</f>
        <v>0</v>
      </c>
      <c r="G25" s="7">
        <f>SUMIF('Tuntimerkintöjen yhteenveto'!$B:$B,Luokitukset!$A25,'Tuntimerkintöjen yhteenveto'!$H:$H)</f>
        <v>0</v>
      </c>
      <c r="I25" s="7" t="str">
        <f t="shared" si="0"/>
        <v>?</v>
      </c>
      <c r="J25" s="51" t="e">
        <f t="shared" si="1"/>
        <v>#DIV/0!</v>
      </c>
      <c r="K25" s="51" t="e">
        <f t="shared" si="2"/>
        <v>#DIV/0!</v>
      </c>
      <c r="L25" s="51" t="e">
        <f t="shared" si="3"/>
        <v>#DIV/0!</v>
      </c>
      <c r="M25" s="51" t="e">
        <f t="shared" si="4"/>
        <v>#DIV/0!</v>
      </c>
      <c r="N25" s="51" t="e">
        <f t="shared" si="5"/>
        <v>#DIV/0!</v>
      </c>
      <c r="O25" s="52" t="e">
        <f t="shared" si="6"/>
        <v>#DIV/0!</v>
      </c>
    </row>
    <row r="26" spans="1:15" x14ac:dyDescent="0.3">
      <c r="A26" s="72" t="s">
        <v>18</v>
      </c>
      <c r="B26" s="7">
        <f>SUMIF('Tuntimerkintöjen yhteenveto'!$B:$B,Luokitukset!$A26,'Tuntimerkintöjen yhteenveto'!$C:$C)</f>
        <v>0</v>
      </c>
      <c r="C26" s="7">
        <f>SUMIF('Tuntimerkintöjen yhteenveto'!$B:$B,Luokitukset!$A26,'Tuntimerkintöjen yhteenveto'!$D:$D)</f>
        <v>0</v>
      </c>
      <c r="D26" s="7">
        <f>SUMIF('Tuntimerkintöjen yhteenveto'!$B:$B,Luokitukset!$A26,'Tuntimerkintöjen yhteenveto'!$E:$E)</f>
        <v>0</v>
      </c>
      <c r="E26" s="7">
        <f>SUMIF('Tuntimerkintöjen yhteenveto'!$B:$B,Luokitukset!$A26,'Tuntimerkintöjen yhteenveto'!$F:$F)</f>
        <v>0</v>
      </c>
      <c r="F26" s="7">
        <f>SUMIF('Tuntimerkintöjen yhteenveto'!$B:$B,Luokitukset!$A26,'Tuntimerkintöjen yhteenveto'!$G:$G)</f>
        <v>0</v>
      </c>
      <c r="G26" s="7">
        <f>SUMIF('Tuntimerkintöjen yhteenveto'!$B:$B,Luokitukset!$A26,'Tuntimerkintöjen yhteenveto'!$H:$H)</f>
        <v>0</v>
      </c>
      <c r="I26" s="7" t="str">
        <f t="shared" si="0"/>
        <v>?</v>
      </c>
      <c r="J26" s="51" t="e">
        <f t="shared" si="1"/>
        <v>#DIV/0!</v>
      </c>
      <c r="K26" s="51" t="e">
        <f t="shared" si="2"/>
        <v>#DIV/0!</v>
      </c>
      <c r="L26" s="51" t="e">
        <f t="shared" si="3"/>
        <v>#DIV/0!</v>
      </c>
      <c r="M26" s="51" t="e">
        <f t="shared" si="4"/>
        <v>#DIV/0!</v>
      </c>
      <c r="N26" s="51" t="e">
        <f t="shared" si="5"/>
        <v>#DIV/0!</v>
      </c>
      <c r="O26" s="52" t="e">
        <f t="shared" si="6"/>
        <v>#DIV/0!</v>
      </c>
    </row>
    <row r="27" spans="1:15" x14ac:dyDescent="0.3">
      <c r="A27" s="72" t="s">
        <v>18</v>
      </c>
      <c r="B27" s="7">
        <f>SUMIF('Tuntimerkintöjen yhteenveto'!$B:$B,Luokitukset!$A27,'Tuntimerkintöjen yhteenveto'!$C:$C)</f>
        <v>0</v>
      </c>
      <c r="C27" s="7">
        <f>SUMIF('Tuntimerkintöjen yhteenveto'!$B:$B,Luokitukset!$A27,'Tuntimerkintöjen yhteenveto'!$D:$D)</f>
        <v>0</v>
      </c>
      <c r="D27" s="7">
        <f>SUMIF('Tuntimerkintöjen yhteenveto'!$B:$B,Luokitukset!$A27,'Tuntimerkintöjen yhteenveto'!$E:$E)</f>
        <v>0</v>
      </c>
      <c r="E27" s="7">
        <f>SUMIF('Tuntimerkintöjen yhteenveto'!$B:$B,Luokitukset!$A27,'Tuntimerkintöjen yhteenveto'!$F:$F)</f>
        <v>0</v>
      </c>
      <c r="F27" s="7">
        <f>SUMIF('Tuntimerkintöjen yhteenveto'!$B:$B,Luokitukset!$A27,'Tuntimerkintöjen yhteenveto'!$G:$G)</f>
        <v>0</v>
      </c>
      <c r="G27" s="7">
        <f>SUMIF('Tuntimerkintöjen yhteenveto'!$B:$B,Luokitukset!$A27,'Tuntimerkintöjen yhteenveto'!$H:$H)</f>
        <v>0</v>
      </c>
      <c r="I27" s="7" t="str">
        <f t="shared" si="0"/>
        <v>?</v>
      </c>
      <c r="J27" s="51" t="e">
        <f t="shared" si="1"/>
        <v>#DIV/0!</v>
      </c>
      <c r="K27" s="51" t="e">
        <f t="shared" si="2"/>
        <v>#DIV/0!</v>
      </c>
      <c r="L27" s="51" t="e">
        <f t="shared" si="3"/>
        <v>#DIV/0!</v>
      </c>
      <c r="M27" s="51" t="e">
        <f t="shared" si="4"/>
        <v>#DIV/0!</v>
      </c>
      <c r="N27" s="51" t="e">
        <f t="shared" si="5"/>
        <v>#DIV/0!</v>
      </c>
      <c r="O27" s="52" t="e">
        <f t="shared" si="6"/>
        <v>#DIV/0!</v>
      </c>
    </row>
    <row r="28" spans="1:15" x14ac:dyDescent="0.3">
      <c r="A28" s="72" t="s">
        <v>18</v>
      </c>
      <c r="B28" s="7">
        <f>SUMIF('Tuntimerkintöjen yhteenveto'!$B:$B,Luokitukset!$A28,'Tuntimerkintöjen yhteenveto'!$C:$C)</f>
        <v>0</v>
      </c>
      <c r="C28" s="7">
        <f>SUMIF('Tuntimerkintöjen yhteenveto'!$B:$B,Luokitukset!$A28,'Tuntimerkintöjen yhteenveto'!$D:$D)</f>
        <v>0</v>
      </c>
      <c r="D28" s="7">
        <f>SUMIF('Tuntimerkintöjen yhteenveto'!$B:$B,Luokitukset!$A28,'Tuntimerkintöjen yhteenveto'!$E:$E)</f>
        <v>0</v>
      </c>
      <c r="E28" s="7">
        <f>SUMIF('Tuntimerkintöjen yhteenveto'!$B:$B,Luokitukset!$A28,'Tuntimerkintöjen yhteenveto'!$F:$F)</f>
        <v>0</v>
      </c>
      <c r="F28" s="7">
        <f>SUMIF('Tuntimerkintöjen yhteenveto'!$B:$B,Luokitukset!$A28,'Tuntimerkintöjen yhteenveto'!$G:$G)</f>
        <v>0</v>
      </c>
      <c r="G28" s="7">
        <f>SUMIF('Tuntimerkintöjen yhteenveto'!$B:$B,Luokitukset!$A28,'Tuntimerkintöjen yhteenveto'!$H:$H)</f>
        <v>0</v>
      </c>
      <c r="I28" s="7" t="str">
        <f t="shared" si="0"/>
        <v>?</v>
      </c>
      <c r="J28" s="51" t="e">
        <f t="shared" si="1"/>
        <v>#DIV/0!</v>
      </c>
      <c r="K28" s="51" t="e">
        <f t="shared" si="2"/>
        <v>#DIV/0!</v>
      </c>
      <c r="L28" s="51" t="e">
        <f t="shared" si="3"/>
        <v>#DIV/0!</v>
      </c>
      <c r="M28" s="51" t="e">
        <f t="shared" si="4"/>
        <v>#DIV/0!</v>
      </c>
      <c r="N28" s="51" t="e">
        <f t="shared" si="5"/>
        <v>#DIV/0!</v>
      </c>
      <c r="O28" s="52" t="e">
        <f t="shared" si="6"/>
        <v>#DIV/0!</v>
      </c>
    </row>
    <row r="29" spans="1:15" x14ac:dyDescent="0.3">
      <c r="A29" s="72" t="s">
        <v>18</v>
      </c>
      <c r="B29" s="7">
        <f>SUMIF('Tuntimerkintöjen yhteenveto'!$B:$B,Luokitukset!$A29,'Tuntimerkintöjen yhteenveto'!$C:$C)</f>
        <v>0</v>
      </c>
      <c r="C29" s="7">
        <f>SUMIF('Tuntimerkintöjen yhteenveto'!$B:$B,Luokitukset!$A29,'Tuntimerkintöjen yhteenveto'!$D:$D)</f>
        <v>0</v>
      </c>
      <c r="D29" s="7">
        <f>SUMIF('Tuntimerkintöjen yhteenveto'!$B:$B,Luokitukset!$A29,'Tuntimerkintöjen yhteenveto'!$E:$E)</f>
        <v>0</v>
      </c>
      <c r="E29" s="7">
        <f>SUMIF('Tuntimerkintöjen yhteenveto'!$B:$B,Luokitukset!$A29,'Tuntimerkintöjen yhteenveto'!$F:$F)</f>
        <v>0</v>
      </c>
      <c r="F29" s="7">
        <f>SUMIF('Tuntimerkintöjen yhteenveto'!$B:$B,Luokitukset!$A29,'Tuntimerkintöjen yhteenveto'!$G:$G)</f>
        <v>0</v>
      </c>
      <c r="G29" s="7">
        <f>SUMIF('Tuntimerkintöjen yhteenveto'!$B:$B,Luokitukset!$A29,'Tuntimerkintöjen yhteenveto'!$H:$H)</f>
        <v>0</v>
      </c>
      <c r="I29" s="7" t="str">
        <f t="shared" si="0"/>
        <v>?</v>
      </c>
      <c r="J29" s="51" t="e">
        <f t="shared" si="1"/>
        <v>#DIV/0!</v>
      </c>
      <c r="K29" s="51" t="e">
        <f t="shared" si="2"/>
        <v>#DIV/0!</v>
      </c>
      <c r="L29" s="51" t="e">
        <f t="shared" si="3"/>
        <v>#DIV/0!</v>
      </c>
      <c r="M29" s="51" t="e">
        <f t="shared" si="4"/>
        <v>#DIV/0!</v>
      </c>
      <c r="N29" s="51" t="e">
        <f t="shared" si="5"/>
        <v>#DIV/0!</v>
      </c>
      <c r="O29" s="52" t="e">
        <f t="shared" si="6"/>
        <v>#DIV/0!</v>
      </c>
    </row>
    <row r="30" spans="1:15" x14ac:dyDescent="0.3">
      <c r="A30" s="72" t="s">
        <v>18</v>
      </c>
      <c r="B30" s="7">
        <f>SUMIF('Tuntimerkintöjen yhteenveto'!$B:$B,Luokitukset!$A30,'Tuntimerkintöjen yhteenveto'!$C:$C)</f>
        <v>0</v>
      </c>
      <c r="C30" s="7">
        <f>SUMIF('Tuntimerkintöjen yhteenveto'!$B:$B,Luokitukset!$A30,'Tuntimerkintöjen yhteenveto'!$D:$D)</f>
        <v>0</v>
      </c>
      <c r="D30" s="7">
        <f>SUMIF('Tuntimerkintöjen yhteenveto'!$B:$B,Luokitukset!$A30,'Tuntimerkintöjen yhteenveto'!$E:$E)</f>
        <v>0</v>
      </c>
      <c r="E30" s="7">
        <f>SUMIF('Tuntimerkintöjen yhteenveto'!$B:$B,Luokitukset!$A30,'Tuntimerkintöjen yhteenveto'!$F:$F)</f>
        <v>0</v>
      </c>
      <c r="F30" s="7">
        <f>SUMIF('Tuntimerkintöjen yhteenveto'!$B:$B,Luokitukset!$A30,'Tuntimerkintöjen yhteenveto'!$G:$G)</f>
        <v>0</v>
      </c>
      <c r="G30" s="7">
        <f>SUMIF('Tuntimerkintöjen yhteenveto'!$B:$B,Luokitukset!$A30,'Tuntimerkintöjen yhteenveto'!$H:$H)</f>
        <v>0</v>
      </c>
      <c r="I30" s="7" t="str">
        <f t="shared" si="0"/>
        <v>?</v>
      </c>
      <c r="J30" s="51" t="e">
        <f t="shared" si="1"/>
        <v>#DIV/0!</v>
      </c>
      <c r="K30" s="51" t="e">
        <f t="shared" si="2"/>
        <v>#DIV/0!</v>
      </c>
      <c r="L30" s="51" t="e">
        <f t="shared" si="3"/>
        <v>#DIV/0!</v>
      </c>
      <c r="M30" s="51" t="e">
        <f t="shared" si="4"/>
        <v>#DIV/0!</v>
      </c>
      <c r="N30" s="51" t="e">
        <f t="shared" si="5"/>
        <v>#DIV/0!</v>
      </c>
      <c r="O30" s="52" t="e">
        <f t="shared" si="6"/>
        <v>#DIV/0!</v>
      </c>
    </row>
    <row r="31" spans="1:15" x14ac:dyDescent="0.3">
      <c r="A31" s="72" t="s">
        <v>18</v>
      </c>
      <c r="B31" s="7">
        <f>SUMIF('Tuntimerkintöjen yhteenveto'!$B:$B,Luokitukset!$A31,'Tuntimerkintöjen yhteenveto'!$C:$C)</f>
        <v>0</v>
      </c>
      <c r="C31" s="7">
        <f>SUMIF('Tuntimerkintöjen yhteenveto'!$B:$B,Luokitukset!$A31,'Tuntimerkintöjen yhteenveto'!$D:$D)</f>
        <v>0</v>
      </c>
      <c r="D31" s="7">
        <f>SUMIF('Tuntimerkintöjen yhteenveto'!$B:$B,Luokitukset!$A31,'Tuntimerkintöjen yhteenveto'!$E:$E)</f>
        <v>0</v>
      </c>
      <c r="E31" s="7">
        <f>SUMIF('Tuntimerkintöjen yhteenveto'!$B:$B,Luokitukset!$A31,'Tuntimerkintöjen yhteenveto'!$F:$F)</f>
        <v>0</v>
      </c>
      <c r="F31" s="7">
        <f>SUMIF('Tuntimerkintöjen yhteenveto'!$B:$B,Luokitukset!$A31,'Tuntimerkintöjen yhteenveto'!$G:$G)</f>
        <v>0</v>
      </c>
      <c r="G31" s="7">
        <f>SUMIF('Tuntimerkintöjen yhteenveto'!$B:$B,Luokitukset!$A31,'Tuntimerkintöjen yhteenveto'!$H:$H)</f>
        <v>0</v>
      </c>
      <c r="I31" s="7" t="str">
        <f t="shared" si="0"/>
        <v>?</v>
      </c>
      <c r="J31" s="51" t="e">
        <f t="shared" si="1"/>
        <v>#DIV/0!</v>
      </c>
      <c r="K31" s="51" t="e">
        <f t="shared" si="2"/>
        <v>#DIV/0!</v>
      </c>
      <c r="L31" s="51" t="e">
        <f t="shared" si="3"/>
        <v>#DIV/0!</v>
      </c>
      <c r="M31" s="51" t="e">
        <f t="shared" si="4"/>
        <v>#DIV/0!</v>
      </c>
      <c r="N31" s="51" t="e">
        <f t="shared" si="5"/>
        <v>#DIV/0!</v>
      </c>
      <c r="O31" s="52" t="e">
        <f t="shared" si="6"/>
        <v>#DIV/0!</v>
      </c>
    </row>
    <row r="32" spans="1:15" x14ac:dyDescent="0.3">
      <c r="A32" s="72" t="s">
        <v>18</v>
      </c>
      <c r="B32" s="7">
        <f>SUMIF('Tuntimerkintöjen yhteenveto'!$B:$B,Luokitukset!$A32,'Tuntimerkintöjen yhteenveto'!$C:$C)</f>
        <v>0</v>
      </c>
      <c r="C32" s="7">
        <f>SUMIF('Tuntimerkintöjen yhteenveto'!$B:$B,Luokitukset!$A32,'Tuntimerkintöjen yhteenveto'!$D:$D)</f>
        <v>0</v>
      </c>
      <c r="D32" s="7">
        <f>SUMIF('Tuntimerkintöjen yhteenveto'!$B:$B,Luokitukset!$A32,'Tuntimerkintöjen yhteenveto'!$E:$E)</f>
        <v>0</v>
      </c>
      <c r="E32" s="7">
        <f>SUMIF('Tuntimerkintöjen yhteenveto'!$B:$B,Luokitukset!$A32,'Tuntimerkintöjen yhteenveto'!$F:$F)</f>
        <v>0</v>
      </c>
      <c r="F32" s="7">
        <f>SUMIF('Tuntimerkintöjen yhteenveto'!$B:$B,Luokitukset!$A32,'Tuntimerkintöjen yhteenveto'!$G:$G)</f>
        <v>0</v>
      </c>
      <c r="G32" s="7">
        <f>SUMIF('Tuntimerkintöjen yhteenveto'!$B:$B,Luokitukset!$A32,'Tuntimerkintöjen yhteenveto'!$H:$H)</f>
        <v>0</v>
      </c>
      <c r="I32" s="7" t="str">
        <f t="shared" si="0"/>
        <v>?</v>
      </c>
      <c r="J32" s="51" t="e">
        <f t="shared" si="1"/>
        <v>#DIV/0!</v>
      </c>
      <c r="K32" s="51" t="e">
        <f t="shared" si="2"/>
        <v>#DIV/0!</v>
      </c>
      <c r="L32" s="51" t="e">
        <f t="shared" si="3"/>
        <v>#DIV/0!</v>
      </c>
      <c r="M32" s="51" t="e">
        <f t="shared" si="4"/>
        <v>#DIV/0!</v>
      </c>
      <c r="N32" s="51" t="e">
        <f t="shared" si="5"/>
        <v>#DIV/0!</v>
      </c>
      <c r="O32" s="52" t="e">
        <f t="shared" si="6"/>
        <v>#DIV/0!</v>
      </c>
    </row>
    <row r="33" spans="1:15" x14ac:dyDescent="0.3">
      <c r="A33" s="72" t="s">
        <v>18</v>
      </c>
      <c r="B33" s="7">
        <f>SUMIF('Tuntimerkintöjen yhteenveto'!$B:$B,Luokitukset!$A33,'Tuntimerkintöjen yhteenveto'!$C:$C)</f>
        <v>0</v>
      </c>
      <c r="C33" s="7">
        <f>SUMIF('Tuntimerkintöjen yhteenveto'!$B:$B,Luokitukset!$A33,'Tuntimerkintöjen yhteenveto'!$D:$D)</f>
        <v>0</v>
      </c>
      <c r="D33" s="7">
        <f>SUMIF('Tuntimerkintöjen yhteenveto'!$B:$B,Luokitukset!$A33,'Tuntimerkintöjen yhteenveto'!$E:$E)</f>
        <v>0</v>
      </c>
      <c r="E33" s="7">
        <f>SUMIF('Tuntimerkintöjen yhteenveto'!$B:$B,Luokitukset!$A33,'Tuntimerkintöjen yhteenveto'!$F:$F)</f>
        <v>0</v>
      </c>
      <c r="F33" s="7">
        <f>SUMIF('Tuntimerkintöjen yhteenveto'!$B:$B,Luokitukset!$A33,'Tuntimerkintöjen yhteenveto'!$G:$G)</f>
        <v>0</v>
      </c>
      <c r="G33" s="7">
        <f>SUMIF('Tuntimerkintöjen yhteenveto'!$B:$B,Luokitukset!$A33,'Tuntimerkintöjen yhteenveto'!$H:$H)</f>
        <v>0</v>
      </c>
      <c r="I33" s="7" t="str">
        <f t="shared" si="0"/>
        <v>?</v>
      </c>
      <c r="J33" s="51" t="e">
        <f t="shared" si="1"/>
        <v>#DIV/0!</v>
      </c>
      <c r="K33" s="51" t="e">
        <f t="shared" si="2"/>
        <v>#DIV/0!</v>
      </c>
      <c r="L33" s="51" t="e">
        <f t="shared" si="3"/>
        <v>#DIV/0!</v>
      </c>
      <c r="M33" s="51" t="e">
        <f t="shared" si="4"/>
        <v>#DIV/0!</v>
      </c>
      <c r="N33" s="51" t="e">
        <f t="shared" si="5"/>
        <v>#DIV/0!</v>
      </c>
      <c r="O33" s="52" t="e">
        <f t="shared" si="6"/>
        <v>#DIV/0!</v>
      </c>
    </row>
    <row r="34" spans="1:15" x14ac:dyDescent="0.3">
      <c r="A34" s="72" t="s">
        <v>18</v>
      </c>
      <c r="B34" s="7">
        <f>SUMIF('Tuntimerkintöjen yhteenveto'!$B:$B,Luokitukset!$A34,'Tuntimerkintöjen yhteenveto'!$C:$C)</f>
        <v>0</v>
      </c>
      <c r="C34" s="7">
        <f>SUMIF('Tuntimerkintöjen yhteenveto'!$B:$B,Luokitukset!$A34,'Tuntimerkintöjen yhteenveto'!$D:$D)</f>
        <v>0</v>
      </c>
      <c r="D34" s="7">
        <f>SUMIF('Tuntimerkintöjen yhteenveto'!$B:$B,Luokitukset!$A34,'Tuntimerkintöjen yhteenveto'!$E:$E)</f>
        <v>0</v>
      </c>
      <c r="E34" s="7">
        <f>SUMIF('Tuntimerkintöjen yhteenveto'!$B:$B,Luokitukset!$A34,'Tuntimerkintöjen yhteenveto'!$F:$F)</f>
        <v>0</v>
      </c>
      <c r="F34" s="7">
        <f>SUMIF('Tuntimerkintöjen yhteenveto'!$B:$B,Luokitukset!$A34,'Tuntimerkintöjen yhteenveto'!$G:$G)</f>
        <v>0</v>
      </c>
      <c r="G34" s="7">
        <f>SUMIF('Tuntimerkintöjen yhteenveto'!$B:$B,Luokitukset!$A34,'Tuntimerkintöjen yhteenveto'!$H:$H)</f>
        <v>0</v>
      </c>
      <c r="I34" s="7" t="str">
        <f t="shared" si="0"/>
        <v>?</v>
      </c>
      <c r="J34" s="51" t="e">
        <f t="shared" ref="J34:J50" si="7">B34/$G34</f>
        <v>#DIV/0!</v>
      </c>
      <c r="K34" s="51" t="e">
        <f t="shared" ref="K34:K50" si="8">C34/$G34</f>
        <v>#DIV/0!</v>
      </c>
      <c r="L34" s="51" t="e">
        <f t="shared" ref="L34:L50" si="9">D34/$G34</f>
        <v>#DIV/0!</v>
      </c>
      <c r="M34" s="51" t="e">
        <f t="shared" ref="M34:M50" si="10">E34/$G34</f>
        <v>#DIV/0!</v>
      </c>
      <c r="N34" s="51" t="e">
        <f t="shared" ref="N34:N50" si="11">F34/$G34</f>
        <v>#DIV/0!</v>
      </c>
      <c r="O34" s="52" t="e">
        <f t="shared" si="6"/>
        <v>#DIV/0!</v>
      </c>
    </row>
    <row r="35" spans="1:15" x14ac:dyDescent="0.3">
      <c r="A35" s="72" t="s">
        <v>18</v>
      </c>
      <c r="B35" s="7">
        <f>SUMIF('Tuntimerkintöjen yhteenveto'!$B:$B,Luokitukset!$A35,'Tuntimerkintöjen yhteenveto'!$C:$C)</f>
        <v>0</v>
      </c>
      <c r="C35" s="7">
        <f>SUMIF('Tuntimerkintöjen yhteenveto'!$B:$B,Luokitukset!$A35,'Tuntimerkintöjen yhteenveto'!$D:$D)</f>
        <v>0</v>
      </c>
      <c r="D35" s="7">
        <f>SUMIF('Tuntimerkintöjen yhteenveto'!$B:$B,Luokitukset!$A35,'Tuntimerkintöjen yhteenveto'!$E:$E)</f>
        <v>0</v>
      </c>
      <c r="E35" s="7">
        <f>SUMIF('Tuntimerkintöjen yhteenveto'!$B:$B,Luokitukset!$A35,'Tuntimerkintöjen yhteenveto'!$F:$F)</f>
        <v>0</v>
      </c>
      <c r="F35" s="7">
        <f>SUMIF('Tuntimerkintöjen yhteenveto'!$B:$B,Luokitukset!$A35,'Tuntimerkintöjen yhteenveto'!$G:$G)</f>
        <v>0</v>
      </c>
      <c r="G35" s="7">
        <f>SUMIF('Tuntimerkintöjen yhteenveto'!$B:$B,Luokitukset!$A35,'Tuntimerkintöjen yhteenveto'!$H:$H)</f>
        <v>0</v>
      </c>
      <c r="I35" s="7" t="str">
        <f t="shared" si="0"/>
        <v>?</v>
      </c>
      <c r="J35" s="51" t="e">
        <f t="shared" si="7"/>
        <v>#DIV/0!</v>
      </c>
      <c r="K35" s="51" t="e">
        <f t="shared" si="8"/>
        <v>#DIV/0!</v>
      </c>
      <c r="L35" s="51" t="e">
        <f t="shared" si="9"/>
        <v>#DIV/0!</v>
      </c>
      <c r="M35" s="51" t="e">
        <f t="shared" si="10"/>
        <v>#DIV/0!</v>
      </c>
      <c r="N35" s="51" t="e">
        <f t="shared" si="11"/>
        <v>#DIV/0!</v>
      </c>
      <c r="O35" s="52" t="e">
        <f t="shared" si="6"/>
        <v>#DIV/0!</v>
      </c>
    </row>
    <row r="36" spans="1:15" x14ac:dyDescent="0.3">
      <c r="A36" s="72" t="s">
        <v>18</v>
      </c>
      <c r="B36" s="7">
        <f>SUMIF('Tuntimerkintöjen yhteenveto'!$B:$B,Luokitukset!$A36,'Tuntimerkintöjen yhteenveto'!$C:$C)</f>
        <v>0</v>
      </c>
      <c r="C36" s="7">
        <f>SUMIF('Tuntimerkintöjen yhteenveto'!$B:$B,Luokitukset!$A36,'Tuntimerkintöjen yhteenveto'!$D:$D)</f>
        <v>0</v>
      </c>
      <c r="D36" s="7">
        <f>SUMIF('Tuntimerkintöjen yhteenveto'!$B:$B,Luokitukset!$A36,'Tuntimerkintöjen yhteenveto'!$E:$E)</f>
        <v>0</v>
      </c>
      <c r="E36" s="7">
        <f>SUMIF('Tuntimerkintöjen yhteenveto'!$B:$B,Luokitukset!$A36,'Tuntimerkintöjen yhteenveto'!$F:$F)</f>
        <v>0</v>
      </c>
      <c r="F36" s="7">
        <f>SUMIF('Tuntimerkintöjen yhteenveto'!$B:$B,Luokitukset!$A36,'Tuntimerkintöjen yhteenveto'!$G:$G)</f>
        <v>0</v>
      </c>
      <c r="G36" s="7">
        <f>SUMIF('Tuntimerkintöjen yhteenveto'!$B:$B,Luokitukset!$A36,'Tuntimerkintöjen yhteenveto'!$H:$H)</f>
        <v>0</v>
      </c>
      <c r="I36" s="7" t="str">
        <f t="shared" si="0"/>
        <v>?</v>
      </c>
      <c r="J36" s="51" t="e">
        <f t="shared" si="7"/>
        <v>#DIV/0!</v>
      </c>
      <c r="K36" s="51" t="e">
        <f t="shared" si="8"/>
        <v>#DIV/0!</v>
      </c>
      <c r="L36" s="51" t="e">
        <f t="shared" si="9"/>
        <v>#DIV/0!</v>
      </c>
      <c r="M36" s="51" t="e">
        <f t="shared" si="10"/>
        <v>#DIV/0!</v>
      </c>
      <c r="N36" s="51" t="e">
        <f t="shared" si="11"/>
        <v>#DIV/0!</v>
      </c>
      <c r="O36" s="52" t="e">
        <f t="shared" si="6"/>
        <v>#DIV/0!</v>
      </c>
    </row>
    <row r="37" spans="1:15" x14ac:dyDescent="0.3">
      <c r="A37" s="72" t="s">
        <v>18</v>
      </c>
      <c r="B37" s="7">
        <f>SUMIF('Tuntimerkintöjen yhteenveto'!$B:$B,Luokitukset!$A37,'Tuntimerkintöjen yhteenveto'!$C:$C)</f>
        <v>0</v>
      </c>
      <c r="C37" s="7">
        <f>SUMIF('Tuntimerkintöjen yhteenveto'!$B:$B,Luokitukset!$A37,'Tuntimerkintöjen yhteenveto'!$D:$D)</f>
        <v>0</v>
      </c>
      <c r="D37" s="7">
        <f>SUMIF('Tuntimerkintöjen yhteenveto'!$B:$B,Luokitukset!$A37,'Tuntimerkintöjen yhteenveto'!$E:$E)</f>
        <v>0</v>
      </c>
      <c r="E37" s="7">
        <f>SUMIF('Tuntimerkintöjen yhteenveto'!$B:$B,Luokitukset!$A37,'Tuntimerkintöjen yhteenveto'!$F:$F)</f>
        <v>0</v>
      </c>
      <c r="F37" s="7">
        <f>SUMIF('Tuntimerkintöjen yhteenveto'!$B:$B,Luokitukset!$A37,'Tuntimerkintöjen yhteenveto'!$G:$G)</f>
        <v>0</v>
      </c>
      <c r="G37" s="7">
        <f>SUMIF('Tuntimerkintöjen yhteenveto'!$B:$B,Luokitukset!$A37,'Tuntimerkintöjen yhteenveto'!$H:$H)</f>
        <v>0</v>
      </c>
      <c r="I37" s="7" t="str">
        <f t="shared" si="0"/>
        <v>?</v>
      </c>
      <c r="J37" s="51" t="e">
        <f t="shared" si="7"/>
        <v>#DIV/0!</v>
      </c>
      <c r="K37" s="51" t="e">
        <f t="shared" si="8"/>
        <v>#DIV/0!</v>
      </c>
      <c r="L37" s="51" t="e">
        <f t="shared" si="9"/>
        <v>#DIV/0!</v>
      </c>
      <c r="M37" s="51" t="e">
        <f t="shared" si="10"/>
        <v>#DIV/0!</v>
      </c>
      <c r="N37" s="51" t="e">
        <f t="shared" si="11"/>
        <v>#DIV/0!</v>
      </c>
      <c r="O37" s="52" t="e">
        <f t="shared" si="6"/>
        <v>#DIV/0!</v>
      </c>
    </row>
    <row r="38" spans="1:15" x14ac:dyDescent="0.3">
      <c r="A38" s="72" t="s">
        <v>18</v>
      </c>
      <c r="B38" s="7">
        <f>SUMIF('Tuntimerkintöjen yhteenveto'!$B:$B,Luokitukset!$A38,'Tuntimerkintöjen yhteenveto'!$C:$C)</f>
        <v>0</v>
      </c>
      <c r="C38" s="7">
        <f>SUMIF('Tuntimerkintöjen yhteenveto'!$B:$B,Luokitukset!$A38,'Tuntimerkintöjen yhteenveto'!$D:$D)</f>
        <v>0</v>
      </c>
      <c r="D38" s="7">
        <f>SUMIF('Tuntimerkintöjen yhteenveto'!$B:$B,Luokitukset!$A38,'Tuntimerkintöjen yhteenveto'!$E:$E)</f>
        <v>0</v>
      </c>
      <c r="E38" s="7">
        <f>SUMIF('Tuntimerkintöjen yhteenveto'!$B:$B,Luokitukset!$A38,'Tuntimerkintöjen yhteenveto'!$F:$F)</f>
        <v>0</v>
      </c>
      <c r="F38" s="7">
        <f>SUMIF('Tuntimerkintöjen yhteenveto'!$B:$B,Luokitukset!$A38,'Tuntimerkintöjen yhteenveto'!$G:$G)</f>
        <v>0</v>
      </c>
      <c r="G38" s="7">
        <f>SUMIF('Tuntimerkintöjen yhteenveto'!$B:$B,Luokitukset!$A38,'Tuntimerkintöjen yhteenveto'!$H:$H)</f>
        <v>0</v>
      </c>
      <c r="I38" s="7" t="str">
        <f t="shared" si="0"/>
        <v>?</v>
      </c>
      <c r="J38" s="51" t="e">
        <f t="shared" si="7"/>
        <v>#DIV/0!</v>
      </c>
      <c r="K38" s="51" t="e">
        <f t="shared" si="8"/>
        <v>#DIV/0!</v>
      </c>
      <c r="L38" s="51" t="e">
        <f t="shared" si="9"/>
        <v>#DIV/0!</v>
      </c>
      <c r="M38" s="51" t="e">
        <f t="shared" si="10"/>
        <v>#DIV/0!</v>
      </c>
      <c r="N38" s="51" t="e">
        <f t="shared" si="11"/>
        <v>#DIV/0!</v>
      </c>
      <c r="O38" s="52" t="e">
        <f t="shared" si="6"/>
        <v>#DIV/0!</v>
      </c>
    </row>
    <row r="39" spans="1:15" x14ac:dyDescent="0.3">
      <c r="A39" s="72" t="s">
        <v>18</v>
      </c>
      <c r="B39" s="7">
        <f>SUMIF('Tuntimerkintöjen yhteenveto'!$B:$B,Luokitukset!$A39,'Tuntimerkintöjen yhteenveto'!$C:$C)</f>
        <v>0</v>
      </c>
      <c r="C39" s="7">
        <f>SUMIF('Tuntimerkintöjen yhteenveto'!$B:$B,Luokitukset!$A39,'Tuntimerkintöjen yhteenveto'!$D:$D)</f>
        <v>0</v>
      </c>
      <c r="D39" s="7">
        <f>SUMIF('Tuntimerkintöjen yhteenveto'!$B:$B,Luokitukset!$A39,'Tuntimerkintöjen yhteenveto'!$E:$E)</f>
        <v>0</v>
      </c>
      <c r="E39" s="7">
        <f>SUMIF('Tuntimerkintöjen yhteenveto'!$B:$B,Luokitukset!$A39,'Tuntimerkintöjen yhteenveto'!$F:$F)</f>
        <v>0</v>
      </c>
      <c r="F39" s="7">
        <f>SUMIF('Tuntimerkintöjen yhteenveto'!$B:$B,Luokitukset!$A39,'Tuntimerkintöjen yhteenveto'!$G:$G)</f>
        <v>0</v>
      </c>
      <c r="G39" s="7">
        <f>SUMIF('Tuntimerkintöjen yhteenveto'!$B:$B,Luokitukset!$A39,'Tuntimerkintöjen yhteenveto'!$H:$H)</f>
        <v>0</v>
      </c>
      <c r="I39" s="7" t="str">
        <f t="shared" si="0"/>
        <v>?</v>
      </c>
      <c r="J39" s="51" t="e">
        <f t="shared" si="7"/>
        <v>#DIV/0!</v>
      </c>
      <c r="K39" s="51" t="e">
        <f t="shared" si="8"/>
        <v>#DIV/0!</v>
      </c>
      <c r="L39" s="51" t="e">
        <f t="shared" si="9"/>
        <v>#DIV/0!</v>
      </c>
      <c r="M39" s="51" t="e">
        <f t="shared" si="10"/>
        <v>#DIV/0!</v>
      </c>
      <c r="N39" s="51" t="e">
        <f t="shared" si="11"/>
        <v>#DIV/0!</v>
      </c>
      <c r="O39" s="52" t="e">
        <f t="shared" si="6"/>
        <v>#DIV/0!</v>
      </c>
    </row>
    <row r="40" spans="1:15" x14ac:dyDescent="0.3">
      <c r="A40" s="72" t="s">
        <v>18</v>
      </c>
      <c r="B40" s="7">
        <f>SUMIF('Tuntimerkintöjen yhteenveto'!$B:$B,Luokitukset!$A40,'Tuntimerkintöjen yhteenveto'!$C:$C)</f>
        <v>0</v>
      </c>
      <c r="C40" s="7">
        <f>SUMIF('Tuntimerkintöjen yhteenveto'!$B:$B,Luokitukset!$A40,'Tuntimerkintöjen yhteenveto'!$D:$D)</f>
        <v>0</v>
      </c>
      <c r="D40" s="7">
        <f>SUMIF('Tuntimerkintöjen yhteenveto'!$B:$B,Luokitukset!$A40,'Tuntimerkintöjen yhteenveto'!$E:$E)</f>
        <v>0</v>
      </c>
      <c r="E40" s="7">
        <f>SUMIF('Tuntimerkintöjen yhteenveto'!$B:$B,Luokitukset!$A40,'Tuntimerkintöjen yhteenveto'!$F:$F)</f>
        <v>0</v>
      </c>
      <c r="F40" s="7">
        <f>SUMIF('Tuntimerkintöjen yhteenveto'!$B:$B,Luokitukset!$A40,'Tuntimerkintöjen yhteenveto'!$G:$G)</f>
        <v>0</v>
      </c>
      <c r="G40" s="7">
        <f>SUMIF('Tuntimerkintöjen yhteenveto'!$B:$B,Luokitukset!$A40,'Tuntimerkintöjen yhteenveto'!$H:$H)</f>
        <v>0</v>
      </c>
      <c r="I40" s="7" t="str">
        <f t="shared" si="0"/>
        <v>?</v>
      </c>
      <c r="J40" s="51" t="e">
        <f t="shared" si="7"/>
        <v>#DIV/0!</v>
      </c>
      <c r="K40" s="51" t="e">
        <f t="shared" si="8"/>
        <v>#DIV/0!</v>
      </c>
      <c r="L40" s="51" t="e">
        <f t="shared" si="9"/>
        <v>#DIV/0!</v>
      </c>
      <c r="M40" s="51" t="e">
        <f t="shared" si="10"/>
        <v>#DIV/0!</v>
      </c>
      <c r="N40" s="51" t="e">
        <f t="shared" si="11"/>
        <v>#DIV/0!</v>
      </c>
      <c r="O40" s="52" t="e">
        <f t="shared" si="6"/>
        <v>#DIV/0!</v>
      </c>
    </row>
    <row r="41" spans="1:15" x14ac:dyDescent="0.3">
      <c r="A41" s="72" t="s">
        <v>18</v>
      </c>
      <c r="B41" s="7">
        <f>SUMIF('Tuntimerkintöjen yhteenveto'!$B:$B,Luokitukset!$A41,'Tuntimerkintöjen yhteenveto'!$C:$C)</f>
        <v>0</v>
      </c>
      <c r="C41" s="7">
        <f>SUMIF('Tuntimerkintöjen yhteenveto'!$B:$B,Luokitukset!$A41,'Tuntimerkintöjen yhteenveto'!$D:$D)</f>
        <v>0</v>
      </c>
      <c r="D41" s="7">
        <f>SUMIF('Tuntimerkintöjen yhteenveto'!$B:$B,Luokitukset!$A41,'Tuntimerkintöjen yhteenveto'!$E:$E)</f>
        <v>0</v>
      </c>
      <c r="E41" s="7">
        <f>SUMIF('Tuntimerkintöjen yhteenveto'!$B:$B,Luokitukset!$A41,'Tuntimerkintöjen yhteenveto'!$F:$F)</f>
        <v>0</v>
      </c>
      <c r="F41" s="7">
        <f>SUMIF('Tuntimerkintöjen yhteenveto'!$B:$B,Luokitukset!$A41,'Tuntimerkintöjen yhteenveto'!$G:$G)</f>
        <v>0</v>
      </c>
      <c r="G41" s="7">
        <f>SUMIF('Tuntimerkintöjen yhteenveto'!$B:$B,Luokitukset!$A41,'Tuntimerkintöjen yhteenveto'!$H:$H)</f>
        <v>0</v>
      </c>
      <c r="I41" s="7" t="str">
        <f t="shared" si="0"/>
        <v>?</v>
      </c>
      <c r="J41" s="51" t="e">
        <f t="shared" si="7"/>
        <v>#DIV/0!</v>
      </c>
      <c r="K41" s="51" t="e">
        <f t="shared" si="8"/>
        <v>#DIV/0!</v>
      </c>
      <c r="L41" s="51" t="e">
        <f t="shared" si="9"/>
        <v>#DIV/0!</v>
      </c>
      <c r="M41" s="51" t="e">
        <f t="shared" si="10"/>
        <v>#DIV/0!</v>
      </c>
      <c r="N41" s="51" t="e">
        <f t="shared" si="11"/>
        <v>#DIV/0!</v>
      </c>
      <c r="O41" s="52" t="e">
        <f t="shared" si="6"/>
        <v>#DIV/0!</v>
      </c>
    </row>
    <row r="42" spans="1:15" x14ac:dyDescent="0.3">
      <c r="A42" s="72" t="s">
        <v>18</v>
      </c>
      <c r="B42" s="7">
        <f>SUMIF('Tuntimerkintöjen yhteenveto'!$B:$B,Luokitukset!$A42,'Tuntimerkintöjen yhteenveto'!$C:$C)</f>
        <v>0</v>
      </c>
      <c r="C42" s="7">
        <f>SUMIF('Tuntimerkintöjen yhteenveto'!$B:$B,Luokitukset!$A42,'Tuntimerkintöjen yhteenveto'!$D:$D)</f>
        <v>0</v>
      </c>
      <c r="D42" s="7">
        <f>SUMIF('Tuntimerkintöjen yhteenveto'!$B:$B,Luokitukset!$A42,'Tuntimerkintöjen yhteenveto'!$E:$E)</f>
        <v>0</v>
      </c>
      <c r="E42" s="7">
        <f>SUMIF('Tuntimerkintöjen yhteenveto'!$B:$B,Luokitukset!$A42,'Tuntimerkintöjen yhteenveto'!$F:$F)</f>
        <v>0</v>
      </c>
      <c r="F42" s="7">
        <f>SUMIF('Tuntimerkintöjen yhteenveto'!$B:$B,Luokitukset!$A42,'Tuntimerkintöjen yhteenveto'!$G:$G)</f>
        <v>0</v>
      </c>
      <c r="G42" s="7">
        <f>SUMIF('Tuntimerkintöjen yhteenveto'!$B:$B,Luokitukset!$A42,'Tuntimerkintöjen yhteenveto'!$H:$H)</f>
        <v>0</v>
      </c>
      <c r="I42" s="7" t="str">
        <f t="shared" si="0"/>
        <v>?</v>
      </c>
      <c r="J42" s="51" t="e">
        <f t="shared" si="7"/>
        <v>#DIV/0!</v>
      </c>
      <c r="K42" s="51" t="e">
        <f t="shared" si="8"/>
        <v>#DIV/0!</v>
      </c>
      <c r="L42" s="51" t="e">
        <f t="shared" si="9"/>
        <v>#DIV/0!</v>
      </c>
      <c r="M42" s="51" t="e">
        <f t="shared" si="10"/>
        <v>#DIV/0!</v>
      </c>
      <c r="N42" s="51" t="e">
        <f t="shared" si="11"/>
        <v>#DIV/0!</v>
      </c>
      <c r="O42" s="52" t="e">
        <f t="shared" si="6"/>
        <v>#DIV/0!</v>
      </c>
    </row>
    <row r="43" spans="1:15" x14ac:dyDescent="0.3">
      <c r="A43" s="72" t="s">
        <v>18</v>
      </c>
      <c r="B43" s="7">
        <f>SUMIF('Tuntimerkintöjen yhteenveto'!$B:$B,Luokitukset!$A43,'Tuntimerkintöjen yhteenveto'!$C:$C)</f>
        <v>0</v>
      </c>
      <c r="C43" s="7">
        <f>SUMIF('Tuntimerkintöjen yhteenveto'!$B:$B,Luokitukset!$A43,'Tuntimerkintöjen yhteenveto'!$D:$D)</f>
        <v>0</v>
      </c>
      <c r="D43" s="7">
        <f>SUMIF('Tuntimerkintöjen yhteenveto'!$B:$B,Luokitukset!$A43,'Tuntimerkintöjen yhteenveto'!$E:$E)</f>
        <v>0</v>
      </c>
      <c r="E43" s="7">
        <f>SUMIF('Tuntimerkintöjen yhteenveto'!$B:$B,Luokitukset!$A43,'Tuntimerkintöjen yhteenveto'!$F:$F)</f>
        <v>0</v>
      </c>
      <c r="F43" s="7">
        <f>SUMIF('Tuntimerkintöjen yhteenveto'!$B:$B,Luokitukset!$A43,'Tuntimerkintöjen yhteenveto'!$G:$G)</f>
        <v>0</v>
      </c>
      <c r="G43" s="7">
        <f>SUMIF('Tuntimerkintöjen yhteenveto'!$B:$B,Luokitukset!$A43,'Tuntimerkintöjen yhteenveto'!$H:$H)</f>
        <v>0</v>
      </c>
      <c r="I43" s="7" t="str">
        <f t="shared" si="0"/>
        <v>?</v>
      </c>
      <c r="J43" s="51" t="e">
        <f t="shared" si="7"/>
        <v>#DIV/0!</v>
      </c>
      <c r="K43" s="51" t="e">
        <f t="shared" si="8"/>
        <v>#DIV/0!</v>
      </c>
      <c r="L43" s="51" t="e">
        <f t="shared" si="9"/>
        <v>#DIV/0!</v>
      </c>
      <c r="M43" s="51" t="e">
        <f t="shared" si="10"/>
        <v>#DIV/0!</v>
      </c>
      <c r="N43" s="51" t="e">
        <f t="shared" si="11"/>
        <v>#DIV/0!</v>
      </c>
      <c r="O43" s="52" t="e">
        <f t="shared" si="6"/>
        <v>#DIV/0!</v>
      </c>
    </row>
    <row r="44" spans="1:15" x14ac:dyDescent="0.3">
      <c r="A44" s="72" t="s">
        <v>18</v>
      </c>
      <c r="B44" s="7">
        <f>SUMIF('Tuntimerkintöjen yhteenveto'!$B:$B,Luokitukset!$A44,'Tuntimerkintöjen yhteenveto'!$C:$C)</f>
        <v>0</v>
      </c>
      <c r="C44" s="7">
        <f>SUMIF('Tuntimerkintöjen yhteenveto'!$B:$B,Luokitukset!$A44,'Tuntimerkintöjen yhteenveto'!$D:$D)</f>
        <v>0</v>
      </c>
      <c r="D44" s="7">
        <f>SUMIF('Tuntimerkintöjen yhteenveto'!$B:$B,Luokitukset!$A44,'Tuntimerkintöjen yhteenveto'!$E:$E)</f>
        <v>0</v>
      </c>
      <c r="E44" s="7">
        <f>SUMIF('Tuntimerkintöjen yhteenveto'!$B:$B,Luokitukset!$A44,'Tuntimerkintöjen yhteenveto'!$F:$F)</f>
        <v>0</v>
      </c>
      <c r="F44" s="7">
        <f>SUMIF('Tuntimerkintöjen yhteenveto'!$B:$B,Luokitukset!$A44,'Tuntimerkintöjen yhteenveto'!$G:$G)</f>
        <v>0</v>
      </c>
      <c r="G44" s="7">
        <f>SUMIF('Tuntimerkintöjen yhteenveto'!$B:$B,Luokitukset!$A44,'Tuntimerkintöjen yhteenveto'!$H:$H)</f>
        <v>0</v>
      </c>
      <c r="I44" s="7" t="str">
        <f t="shared" si="0"/>
        <v>?</v>
      </c>
      <c r="J44" s="51" t="e">
        <f t="shared" si="7"/>
        <v>#DIV/0!</v>
      </c>
      <c r="K44" s="51" t="e">
        <f t="shared" si="8"/>
        <v>#DIV/0!</v>
      </c>
      <c r="L44" s="51" t="e">
        <f t="shared" si="9"/>
        <v>#DIV/0!</v>
      </c>
      <c r="M44" s="51" t="e">
        <f t="shared" si="10"/>
        <v>#DIV/0!</v>
      </c>
      <c r="N44" s="51" t="e">
        <f t="shared" si="11"/>
        <v>#DIV/0!</v>
      </c>
      <c r="O44" s="52" t="e">
        <f t="shared" si="6"/>
        <v>#DIV/0!</v>
      </c>
    </row>
    <row r="45" spans="1:15" x14ac:dyDescent="0.3">
      <c r="A45" s="72" t="s">
        <v>18</v>
      </c>
      <c r="B45" s="7">
        <f>SUMIF('Tuntimerkintöjen yhteenveto'!$B:$B,Luokitukset!$A45,'Tuntimerkintöjen yhteenveto'!$C:$C)</f>
        <v>0</v>
      </c>
      <c r="C45" s="7">
        <f>SUMIF('Tuntimerkintöjen yhteenveto'!$B:$B,Luokitukset!$A45,'Tuntimerkintöjen yhteenveto'!$D:$D)</f>
        <v>0</v>
      </c>
      <c r="D45" s="7">
        <f>SUMIF('Tuntimerkintöjen yhteenveto'!$B:$B,Luokitukset!$A45,'Tuntimerkintöjen yhteenveto'!$E:$E)</f>
        <v>0</v>
      </c>
      <c r="E45" s="7">
        <f>SUMIF('Tuntimerkintöjen yhteenveto'!$B:$B,Luokitukset!$A45,'Tuntimerkintöjen yhteenveto'!$F:$F)</f>
        <v>0</v>
      </c>
      <c r="F45" s="7">
        <f>SUMIF('Tuntimerkintöjen yhteenveto'!$B:$B,Luokitukset!$A45,'Tuntimerkintöjen yhteenveto'!$G:$G)</f>
        <v>0</v>
      </c>
      <c r="G45" s="7">
        <f>SUMIF('Tuntimerkintöjen yhteenveto'!$B:$B,Luokitukset!$A45,'Tuntimerkintöjen yhteenveto'!$H:$H)</f>
        <v>0</v>
      </c>
      <c r="I45" s="7" t="str">
        <f t="shared" si="0"/>
        <v>?</v>
      </c>
      <c r="J45" s="51" t="e">
        <f t="shared" si="7"/>
        <v>#DIV/0!</v>
      </c>
      <c r="K45" s="51" t="e">
        <f t="shared" si="8"/>
        <v>#DIV/0!</v>
      </c>
      <c r="L45" s="51" t="e">
        <f t="shared" si="9"/>
        <v>#DIV/0!</v>
      </c>
      <c r="M45" s="51" t="e">
        <f t="shared" si="10"/>
        <v>#DIV/0!</v>
      </c>
      <c r="N45" s="51" t="e">
        <f t="shared" si="11"/>
        <v>#DIV/0!</v>
      </c>
      <c r="O45" s="52" t="e">
        <f t="shared" si="6"/>
        <v>#DIV/0!</v>
      </c>
    </row>
    <row r="46" spans="1:15" x14ac:dyDescent="0.3">
      <c r="A46" s="72" t="s">
        <v>18</v>
      </c>
      <c r="B46" s="7">
        <f>SUMIF('Tuntimerkintöjen yhteenveto'!$B:$B,Luokitukset!$A46,'Tuntimerkintöjen yhteenveto'!$C:$C)</f>
        <v>0</v>
      </c>
      <c r="C46" s="7">
        <f>SUMIF('Tuntimerkintöjen yhteenveto'!$B:$B,Luokitukset!$A46,'Tuntimerkintöjen yhteenveto'!$D:$D)</f>
        <v>0</v>
      </c>
      <c r="D46" s="7">
        <f>SUMIF('Tuntimerkintöjen yhteenveto'!$B:$B,Luokitukset!$A46,'Tuntimerkintöjen yhteenveto'!$E:$E)</f>
        <v>0</v>
      </c>
      <c r="E46" s="7">
        <f>SUMIF('Tuntimerkintöjen yhteenveto'!$B:$B,Luokitukset!$A46,'Tuntimerkintöjen yhteenveto'!$F:$F)</f>
        <v>0</v>
      </c>
      <c r="F46" s="7">
        <f>SUMIF('Tuntimerkintöjen yhteenveto'!$B:$B,Luokitukset!$A46,'Tuntimerkintöjen yhteenveto'!$G:$G)</f>
        <v>0</v>
      </c>
      <c r="G46" s="7">
        <f>SUMIF('Tuntimerkintöjen yhteenveto'!$B:$B,Luokitukset!$A46,'Tuntimerkintöjen yhteenveto'!$H:$H)</f>
        <v>0</v>
      </c>
      <c r="I46" s="7" t="str">
        <f t="shared" si="0"/>
        <v>?</v>
      </c>
      <c r="J46" s="51" t="e">
        <f t="shared" si="7"/>
        <v>#DIV/0!</v>
      </c>
      <c r="K46" s="51" t="e">
        <f t="shared" si="8"/>
        <v>#DIV/0!</v>
      </c>
      <c r="L46" s="51" t="e">
        <f t="shared" si="9"/>
        <v>#DIV/0!</v>
      </c>
      <c r="M46" s="51" t="e">
        <f t="shared" si="10"/>
        <v>#DIV/0!</v>
      </c>
      <c r="N46" s="51" t="e">
        <f t="shared" si="11"/>
        <v>#DIV/0!</v>
      </c>
      <c r="O46" s="52" t="e">
        <f t="shared" si="6"/>
        <v>#DIV/0!</v>
      </c>
    </row>
    <row r="47" spans="1:15" x14ac:dyDescent="0.3">
      <c r="A47" s="72" t="s">
        <v>18</v>
      </c>
      <c r="B47" s="7">
        <f>SUMIF('Tuntimerkintöjen yhteenveto'!$B:$B,Luokitukset!$A47,'Tuntimerkintöjen yhteenveto'!$C:$C)</f>
        <v>0</v>
      </c>
      <c r="C47" s="7">
        <f>SUMIF('Tuntimerkintöjen yhteenveto'!$B:$B,Luokitukset!$A47,'Tuntimerkintöjen yhteenveto'!$D:$D)</f>
        <v>0</v>
      </c>
      <c r="D47" s="7">
        <f>SUMIF('Tuntimerkintöjen yhteenveto'!$B:$B,Luokitukset!$A47,'Tuntimerkintöjen yhteenveto'!$E:$E)</f>
        <v>0</v>
      </c>
      <c r="E47" s="7">
        <f>SUMIF('Tuntimerkintöjen yhteenveto'!$B:$B,Luokitukset!$A47,'Tuntimerkintöjen yhteenveto'!$F:$F)</f>
        <v>0</v>
      </c>
      <c r="F47" s="7">
        <f>SUMIF('Tuntimerkintöjen yhteenveto'!$B:$B,Luokitukset!$A47,'Tuntimerkintöjen yhteenveto'!$G:$G)</f>
        <v>0</v>
      </c>
      <c r="G47" s="7">
        <f>SUMIF('Tuntimerkintöjen yhteenveto'!$B:$B,Luokitukset!$A47,'Tuntimerkintöjen yhteenveto'!$H:$H)</f>
        <v>0</v>
      </c>
      <c r="I47" s="7" t="str">
        <f t="shared" si="0"/>
        <v>?</v>
      </c>
      <c r="J47" s="51" t="e">
        <f t="shared" si="7"/>
        <v>#DIV/0!</v>
      </c>
      <c r="K47" s="51" t="e">
        <f t="shared" si="8"/>
        <v>#DIV/0!</v>
      </c>
      <c r="L47" s="51" t="e">
        <f t="shared" si="9"/>
        <v>#DIV/0!</v>
      </c>
      <c r="M47" s="51" t="e">
        <f t="shared" si="10"/>
        <v>#DIV/0!</v>
      </c>
      <c r="N47" s="51" t="e">
        <f t="shared" si="11"/>
        <v>#DIV/0!</v>
      </c>
      <c r="O47" s="52" t="e">
        <f t="shared" si="6"/>
        <v>#DIV/0!</v>
      </c>
    </row>
    <row r="48" spans="1:15" x14ac:dyDescent="0.3">
      <c r="A48" s="72" t="s">
        <v>18</v>
      </c>
      <c r="B48" s="7">
        <f>SUMIF('Tuntimerkintöjen yhteenveto'!$B:$B,Luokitukset!$A48,'Tuntimerkintöjen yhteenveto'!$C:$C)</f>
        <v>0</v>
      </c>
      <c r="C48" s="7">
        <f>SUMIF('Tuntimerkintöjen yhteenveto'!$B:$B,Luokitukset!$A48,'Tuntimerkintöjen yhteenveto'!$D:$D)</f>
        <v>0</v>
      </c>
      <c r="D48" s="7">
        <f>SUMIF('Tuntimerkintöjen yhteenveto'!$B:$B,Luokitukset!$A48,'Tuntimerkintöjen yhteenveto'!$E:$E)</f>
        <v>0</v>
      </c>
      <c r="E48" s="7">
        <f>SUMIF('Tuntimerkintöjen yhteenveto'!$B:$B,Luokitukset!$A48,'Tuntimerkintöjen yhteenveto'!$F:$F)</f>
        <v>0</v>
      </c>
      <c r="F48" s="7">
        <f>SUMIF('Tuntimerkintöjen yhteenveto'!$B:$B,Luokitukset!$A48,'Tuntimerkintöjen yhteenveto'!$G:$G)</f>
        <v>0</v>
      </c>
      <c r="G48" s="7">
        <f>SUMIF('Tuntimerkintöjen yhteenveto'!$B:$B,Luokitukset!$A48,'Tuntimerkintöjen yhteenveto'!$H:$H)</f>
        <v>0</v>
      </c>
      <c r="I48" s="7" t="str">
        <f t="shared" si="0"/>
        <v>?</v>
      </c>
      <c r="J48" s="51" t="e">
        <f t="shared" si="7"/>
        <v>#DIV/0!</v>
      </c>
      <c r="K48" s="51" t="e">
        <f t="shared" si="8"/>
        <v>#DIV/0!</v>
      </c>
      <c r="L48" s="51" t="e">
        <f t="shared" si="9"/>
        <v>#DIV/0!</v>
      </c>
      <c r="M48" s="51" t="e">
        <f t="shared" si="10"/>
        <v>#DIV/0!</v>
      </c>
      <c r="N48" s="51" t="e">
        <f t="shared" si="11"/>
        <v>#DIV/0!</v>
      </c>
      <c r="O48" s="52" t="e">
        <f t="shared" si="6"/>
        <v>#DIV/0!</v>
      </c>
    </row>
    <row r="49" spans="1:15" x14ac:dyDescent="0.3">
      <c r="A49" s="72" t="s">
        <v>18</v>
      </c>
      <c r="B49" s="7">
        <f>SUMIF('Tuntimerkintöjen yhteenveto'!$B:$B,Luokitukset!$A49,'Tuntimerkintöjen yhteenveto'!$C:$C)</f>
        <v>0</v>
      </c>
      <c r="C49" s="7">
        <f>SUMIF('Tuntimerkintöjen yhteenveto'!$B:$B,Luokitukset!$A49,'Tuntimerkintöjen yhteenveto'!$D:$D)</f>
        <v>0</v>
      </c>
      <c r="D49" s="7">
        <f>SUMIF('Tuntimerkintöjen yhteenveto'!$B:$B,Luokitukset!$A49,'Tuntimerkintöjen yhteenveto'!$E:$E)</f>
        <v>0</v>
      </c>
      <c r="E49" s="7">
        <f>SUMIF('Tuntimerkintöjen yhteenveto'!$B:$B,Luokitukset!$A49,'Tuntimerkintöjen yhteenveto'!$F:$F)</f>
        <v>0</v>
      </c>
      <c r="F49" s="7">
        <f>SUMIF('Tuntimerkintöjen yhteenveto'!$B:$B,Luokitukset!$A49,'Tuntimerkintöjen yhteenveto'!$G:$G)</f>
        <v>0</v>
      </c>
      <c r="G49" s="7">
        <f>SUMIF('Tuntimerkintöjen yhteenveto'!$B:$B,Luokitukset!$A49,'Tuntimerkintöjen yhteenveto'!$H:$H)</f>
        <v>0</v>
      </c>
      <c r="I49" s="7" t="str">
        <f t="shared" si="0"/>
        <v>?</v>
      </c>
      <c r="J49" s="51" t="e">
        <f t="shared" si="7"/>
        <v>#DIV/0!</v>
      </c>
      <c r="K49" s="51" t="e">
        <f t="shared" si="8"/>
        <v>#DIV/0!</v>
      </c>
      <c r="L49" s="51" t="e">
        <f t="shared" si="9"/>
        <v>#DIV/0!</v>
      </c>
      <c r="M49" s="51" t="e">
        <f t="shared" si="10"/>
        <v>#DIV/0!</v>
      </c>
      <c r="N49" s="51" t="e">
        <f t="shared" si="11"/>
        <v>#DIV/0!</v>
      </c>
      <c r="O49" s="52" t="e">
        <f t="shared" si="6"/>
        <v>#DIV/0!</v>
      </c>
    </row>
    <row r="50" spans="1:15" x14ac:dyDescent="0.3">
      <c r="A50" s="72" t="s">
        <v>18</v>
      </c>
      <c r="B50" s="7">
        <f>SUMIF('Tuntimerkintöjen yhteenveto'!$B:$B,Luokitukset!$A50,'Tuntimerkintöjen yhteenveto'!$C:$C)</f>
        <v>0</v>
      </c>
      <c r="C50" s="7">
        <f>SUMIF('Tuntimerkintöjen yhteenveto'!$B:$B,Luokitukset!$A50,'Tuntimerkintöjen yhteenveto'!$D:$D)</f>
        <v>0</v>
      </c>
      <c r="D50" s="7">
        <f>SUMIF('Tuntimerkintöjen yhteenveto'!$B:$B,Luokitukset!$A50,'Tuntimerkintöjen yhteenveto'!$E:$E)</f>
        <v>0</v>
      </c>
      <c r="E50" s="7">
        <f>SUMIF('Tuntimerkintöjen yhteenveto'!$B:$B,Luokitukset!$A50,'Tuntimerkintöjen yhteenveto'!$F:$F)</f>
        <v>0</v>
      </c>
      <c r="F50" s="7">
        <f>SUMIF('Tuntimerkintöjen yhteenveto'!$B:$B,Luokitukset!$A50,'Tuntimerkintöjen yhteenveto'!$G:$G)</f>
        <v>0</v>
      </c>
      <c r="G50" s="7">
        <f>SUMIF('Tuntimerkintöjen yhteenveto'!$B:$B,Luokitukset!$A50,'Tuntimerkintöjen yhteenveto'!$H:$H)</f>
        <v>0</v>
      </c>
      <c r="I50" s="7" t="str">
        <f t="shared" si="0"/>
        <v>?</v>
      </c>
      <c r="J50" s="51" t="e">
        <f t="shared" si="7"/>
        <v>#DIV/0!</v>
      </c>
      <c r="K50" s="51" t="e">
        <f t="shared" si="8"/>
        <v>#DIV/0!</v>
      </c>
      <c r="L50" s="51" t="e">
        <f t="shared" si="9"/>
        <v>#DIV/0!</v>
      </c>
      <c r="M50" s="51" t="e">
        <f t="shared" si="10"/>
        <v>#DIV/0!</v>
      </c>
      <c r="N50" s="51" t="e">
        <f t="shared" si="11"/>
        <v>#DIV/0!</v>
      </c>
      <c r="O50" s="52" t="e">
        <f t="shared" si="6"/>
        <v>#DIV/0!</v>
      </c>
    </row>
    <row r="51" spans="1:15" x14ac:dyDescent="0.3">
      <c r="A51" s="72" t="s">
        <v>18</v>
      </c>
      <c r="B51" s="7">
        <f>SUMIF('Tuntimerkintöjen yhteenveto'!$B:$B,Luokitukset!$A51,'Tuntimerkintöjen yhteenveto'!$C:$C)</f>
        <v>0</v>
      </c>
      <c r="C51" s="7">
        <f>SUMIF('Tuntimerkintöjen yhteenveto'!$B:$B,Luokitukset!$A51,'Tuntimerkintöjen yhteenveto'!$D:$D)</f>
        <v>0</v>
      </c>
      <c r="D51" s="7">
        <f>SUMIF('Tuntimerkintöjen yhteenveto'!$B:$B,Luokitukset!$A51,'Tuntimerkintöjen yhteenveto'!$E:$E)</f>
        <v>0</v>
      </c>
      <c r="E51" s="7">
        <f>SUMIF('Tuntimerkintöjen yhteenveto'!$B:$B,Luokitukset!$A51,'Tuntimerkintöjen yhteenveto'!$F:$F)</f>
        <v>0</v>
      </c>
      <c r="F51" s="7">
        <f>SUMIF('Tuntimerkintöjen yhteenveto'!$B:$B,Luokitukset!$A51,'Tuntimerkintöjen yhteenveto'!$G:$G)</f>
        <v>0</v>
      </c>
      <c r="G51" s="7">
        <f>SUMIF('Tuntimerkintöjen yhteenveto'!$B:$B,Luokitukset!$A51,'Tuntimerkintöjen yhteenveto'!$H:$H)</f>
        <v>0</v>
      </c>
      <c r="I51" s="7" t="str">
        <f>A51</f>
        <v>?</v>
      </c>
      <c r="J51" s="51" t="e">
        <f t="shared" ref="J51:N52" si="12">B51/$G51</f>
        <v>#DIV/0!</v>
      </c>
      <c r="K51" s="51" t="e">
        <f t="shared" si="12"/>
        <v>#DIV/0!</v>
      </c>
      <c r="L51" s="51" t="e">
        <f t="shared" si="12"/>
        <v>#DIV/0!</v>
      </c>
      <c r="M51" s="51" t="e">
        <f t="shared" si="12"/>
        <v>#DIV/0!</v>
      </c>
      <c r="N51" s="51" t="e">
        <f t="shared" si="12"/>
        <v>#DIV/0!</v>
      </c>
      <c r="O51" s="52" t="e">
        <f>SUM(J51:N51)</f>
        <v>#DIV/0!</v>
      </c>
    </row>
    <row r="52" spans="1:15" x14ac:dyDescent="0.3">
      <c r="A52" s="72" t="s">
        <v>18</v>
      </c>
      <c r="B52" s="7">
        <f>SUMIF('Tuntimerkintöjen yhteenveto'!$B:$B,Luokitukset!$A52,'Tuntimerkintöjen yhteenveto'!$C:$C)</f>
        <v>0</v>
      </c>
      <c r="C52" s="7">
        <f>SUMIF('Tuntimerkintöjen yhteenveto'!$B:$B,Luokitukset!$A52,'Tuntimerkintöjen yhteenveto'!$D:$D)</f>
        <v>0</v>
      </c>
      <c r="D52" s="7">
        <f>SUMIF('Tuntimerkintöjen yhteenveto'!$B:$B,Luokitukset!$A52,'Tuntimerkintöjen yhteenveto'!$E:$E)</f>
        <v>0</v>
      </c>
      <c r="E52" s="7">
        <f>SUMIF('Tuntimerkintöjen yhteenveto'!$B:$B,Luokitukset!$A52,'Tuntimerkintöjen yhteenveto'!$F:$F)</f>
        <v>0</v>
      </c>
      <c r="F52" s="7">
        <f>SUMIF('Tuntimerkintöjen yhteenveto'!$B:$B,Luokitukset!$A52,'Tuntimerkintöjen yhteenveto'!$G:$G)</f>
        <v>0</v>
      </c>
      <c r="G52" s="7">
        <f>SUMIF('Tuntimerkintöjen yhteenveto'!$B:$B,Luokitukset!$A52,'Tuntimerkintöjen yhteenveto'!$H:$H)</f>
        <v>0</v>
      </c>
      <c r="I52" s="7" t="str">
        <f>A52</f>
        <v>?</v>
      </c>
      <c r="J52" s="51" t="e">
        <f t="shared" si="12"/>
        <v>#DIV/0!</v>
      </c>
      <c r="K52" s="51" t="e">
        <f t="shared" si="12"/>
        <v>#DIV/0!</v>
      </c>
      <c r="L52" s="51" t="e">
        <f t="shared" si="12"/>
        <v>#DIV/0!</v>
      </c>
      <c r="M52" s="51" t="e">
        <f t="shared" si="12"/>
        <v>#DIV/0!</v>
      </c>
      <c r="N52" s="51" t="e">
        <f t="shared" si="12"/>
        <v>#DIV/0!</v>
      </c>
      <c r="O52" s="52" t="e">
        <f>SUM(J52:N52)</f>
        <v>#DIV/0!</v>
      </c>
    </row>
    <row r="53" spans="1:15" x14ac:dyDescent="0.3">
      <c r="J53" s="51"/>
      <c r="K53" s="51"/>
      <c r="L53" s="51"/>
      <c r="M53" s="51"/>
      <c r="N53" s="51"/>
      <c r="O53" s="52"/>
    </row>
    <row r="54" spans="1:15" x14ac:dyDescent="0.3">
      <c r="J54" s="51"/>
      <c r="K54" s="51"/>
      <c r="L54" s="51"/>
      <c r="M54" s="51"/>
      <c r="N54" s="51"/>
      <c r="O54" s="52"/>
    </row>
    <row r="55" spans="1:15" x14ac:dyDescent="0.3">
      <c r="J55" s="51"/>
      <c r="K55" s="51"/>
      <c r="L55" s="51"/>
      <c r="M55" s="51"/>
      <c r="N55" s="51"/>
      <c r="O55" s="52"/>
    </row>
    <row r="56" spans="1:15" x14ac:dyDescent="0.3">
      <c r="J56" s="51"/>
      <c r="K56" s="51"/>
      <c r="L56" s="51"/>
      <c r="M56" s="51"/>
      <c r="N56" s="51"/>
      <c r="O56" s="52"/>
    </row>
    <row r="57" spans="1:15" x14ac:dyDescent="0.3">
      <c r="J57" s="51"/>
      <c r="K57" s="51"/>
      <c r="L57" s="51"/>
      <c r="M57" s="51"/>
      <c r="N57" s="51"/>
      <c r="O57" s="52"/>
    </row>
    <row r="58" spans="1:15" x14ac:dyDescent="0.3">
      <c r="J58" s="51"/>
      <c r="K58" s="51"/>
      <c r="L58" s="51"/>
      <c r="M58" s="51"/>
      <c r="N58" s="51"/>
      <c r="O58" s="52"/>
    </row>
    <row r="59" spans="1:15" x14ac:dyDescent="0.3">
      <c r="J59" s="51"/>
      <c r="K59" s="51"/>
      <c r="L59" s="51"/>
      <c r="M59" s="51"/>
      <c r="N59" s="51"/>
      <c r="O59" s="52"/>
    </row>
    <row r="60" spans="1:15" x14ac:dyDescent="0.3">
      <c r="J60" s="51"/>
      <c r="K60" s="51"/>
      <c r="L60" s="51"/>
      <c r="M60" s="51"/>
      <c r="N60" s="51"/>
      <c r="O60" s="52"/>
    </row>
    <row r="61" spans="1:15" x14ac:dyDescent="0.3">
      <c r="J61" s="51"/>
      <c r="K61" s="51"/>
      <c r="L61" s="51"/>
      <c r="M61" s="51"/>
      <c r="N61" s="51"/>
      <c r="O61" s="52"/>
    </row>
    <row r="62" spans="1:15" x14ac:dyDescent="0.3">
      <c r="J62" s="51"/>
      <c r="K62" s="51"/>
      <c r="L62" s="51"/>
      <c r="M62" s="51"/>
      <c r="N62" s="51"/>
      <c r="O62" s="52"/>
    </row>
  </sheetData>
  <sheetProtection algorithmName="SHA-512" hashValue="G9StGN1Avi1wfO1AEc31adkCmeAkt68fc15ot9yOtFpzhFPhrVZMNznyHa040e+USbr4EEv6nsKyRBtIDIK5Tw==" saltValue="bwpCayZJxCpjT5JFiuuV4A==" spinCount="100000" sheet="1" objects="1" scenarios="1" selectLockedCells="1"/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FF3A6-7FFC-48B8-8620-9558AF4E75E2}">
  <dimension ref="A1:O62"/>
  <sheetViews>
    <sheetView zoomScale="90" zoomScaleNormal="90" workbookViewId="0">
      <pane xSplit="1" ySplit="3" topLeftCell="B4" activePane="bottomRight" state="frozen"/>
      <selection activeCell="G17" sqref="G17"/>
      <selection pane="topRight" activeCell="G17" sqref="G17"/>
      <selection pane="bottomLeft" activeCell="G17" sqref="G17"/>
      <selection pane="bottomRight" activeCell="A4" sqref="A4"/>
    </sheetView>
  </sheetViews>
  <sheetFormatPr defaultColWidth="9.21875" defaultRowHeight="14.4" x14ac:dyDescent="0.3"/>
  <cols>
    <col min="1" max="1" width="8.21875" style="7" customWidth="1"/>
    <col min="2" max="7" width="6.77734375" style="7" customWidth="1"/>
    <col min="8" max="8" width="9.21875" style="6"/>
    <col min="9" max="9" width="9.21875" style="7"/>
    <col min="10" max="14" width="8.21875" style="7" customWidth="1"/>
    <col min="15" max="15" width="8.77734375" style="42" customWidth="1"/>
    <col min="16" max="16" width="6.21875" style="6" customWidth="1"/>
    <col min="17" max="16384" width="9.21875" style="6"/>
  </cols>
  <sheetData>
    <row r="1" spans="1:15" x14ac:dyDescent="0.3">
      <c r="A1" s="12" t="s">
        <v>16</v>
      </c>
      <c r="B1" s="2"/>
      <c r="F1" s="6"/>
      <c r="H1" s="20"/>
      <c r="I1" s="45"/>
      <c r="J1" s="45"/>
      <c r="K1" s="8" t="s">
        <v>11</v>
      </c>
      <c r="L1" s="14"/>
      <c r="M1" s="18"/>
      <c r="N1" s="46"/>
    </row>
    <row r="3" spans="1:15" s="49" customFormat="1" ht="145.5" customHeight="1" x14ac:dyDescent="0.3">
      <c r="A3" s="47" t="s">
        <v>7</v>
      </c>
      <c r="B3" s="48">
        <f>'Tuntimerkintöjen yhteenveto'!C4</f>
        <v>0</v>
      </c>
      <c r="C3" s="48">
        <f>'Tuntimerkintöjen yhteenveto'!D4</f>
        <v>0</v>
      </c>
      <c r="D3" s="48">
        <f>'Tuntimerkintöjen yhteenveto'!E4</f>
        <v>0</v>
      </c>
      <c r="E3" s="48">
        <f>'Tuntimerkintöjen yhteenveto'!F4</f>
        <v>0</v>
      </c>
      <c r="F3" s="48">
        <f>'Tuntimerkintöjen yhteenveto'!G4</f>
        <v>0</v>
      </c>
      <c r="G3" s="48">
        <f>'Tuntimerkintöjen yhteenveto'!H4</f>
        <v>0</v>
      </c>
      <c r="I3" s="47" t="s">
        <v>7</v>
      </c>
      <c r="J3" s="48" t="str">
        <f>B3&amp;" (%)"</f>
        <v>0 (%)</v>
      </c>
      <c r="K3" s="48" t="str">
        <f>C3&amp;" (%)"</f>
        <v>0 (%)</v>
      </c>
      <c r="L3" s="48" t="str">
        <f>D3&amp;" (%)"</f>
        <v>0 (%)</v>
      </c>
      <c r="M3" s="48" t="str">
        <f>E3&amp;" (%)"</f>
        <v>0 (%)</v>
      </c>
      <c r="N3" s="48" t="str">
        <f>F3&amp;" (%)"</f>
        <v>0 (%)</v>
      </c>
      <c r="O3" s="50"/>
    </row>
    <row r="4" spans="1:15" x14ac:dyDescent="0.3">
      <c r="A4" s="72" t="s">
        <v>18</v>
      </c>
      <c r="B4" s="7">
        <f>SUMIF('Tuntimerkintöjen yhteenveto'!$B:$B,'Luokitukset (2)'!$A4,'Tuntimerkintöjen yhteenveto'!$C:$C)</f>
        <v>0</v>
      </c>
      <c r="C4" s="7">
        <f>SUMIF('Tuntimerkintöjen yhteenveto'!$B:$B,'Luokitukset (2)'!$A4,'Tuntimerkintöjen yhteenveto'!$D:$D)</f>
        <v>0</v>
      </c>
      <c r="D4" s="7">
        <f>SUMIF('Tuntimerkintöjen yhteenveto'!$B:$B,'Luokitukset (2)'!$A4,'Tuntimerkintöjen yhteenveto'!$E:$E)</f>
        <v>0</v>
      </c>
      <c r="E4" s="7">
        <f>SUMIF('Tuntimerkintöjen yhteenveto'!$B:$B,'Luokitukset (2)'!$A4,'Tuntimerkintöjen yhteenveto'!$F:$F)</f>
        <v>0</v>
      </c>
      <c r="F4" s="7">
        <f>SUMIF('Tuntimerkintöjen yhteenveto'!$B:$B,'Luokitukset (2)'!$A4,'Tuntimerkintöjen yhteenveto'!$G:$G)</f>
        <v>0</v>
      </c>
      <c r="G4" s="7">
        <f>SUMIF('Tuntimerkintöjen yhteenveto'!$B:$B,'Luokitukset (2)'!$A4,'Tuntimerkintöjen yhteenveto'!$H:$H)</f>
        <v>0</v>
      </c>
      <c r="I4" s="7" t="str">
        <f>A4</f>
        <v>?</v>
      </c>
      <c r="J4" s="51" t="e">
        <f>B4/$G4</f>
        <v>#DIV/0!</v>
      </c>
      <c r="K4" s="51" t="e">
        <f>C4/$G4</f>
        <v>#DIV/0!</v>
      </c>
      <c r="L4" s="51" t="e">
        <f>D4/$G4</f>
        <v>#DIV/0!</v>
      </c>
      <c r="M4" s="51" t="e">
        <f>E4/$G4</f>
        <v>#DIV/0!</v>
      </c>
      <c r="N4" s="51" t="e">
        <f>F4/$G4</f>
        <v>#DIV/0!</v>
      </c>
      <c r="O4" s="52" t="e">
        <f>SUM(J4:N4)</f>
        <v>#DIV/0!</v>
      </c>
    </row>
    <row r="5" spans="1:15" x14ac:dyDescent="0.3">
      <c r="A5" s="72" t="s">
        <v>18</v>
      </c>
      <c r="B5" s="7">
        <f>SUMIF('Tuntimerkintöjen yhteenveto'!$B:$B,'Luokitukset (2)'!$A5,'Tuntimerkintöjen yhteenveto'!$C:$C)</f>
        <v>0</v>
      </c>
      <c r="C5" s="7">
        <f>SUMIF('Tuntimerkintöjen yhteenveto'!$B:$B,'Luokitukset (2)'!$A5,'Tuntimerkintöjen yhteenveto'!$D:$D)</f>
        <v>0</v>
      </c>
      <c r="D5" s="7">
        <f>SUMIF('Tuntimerkintöjen yhteenveto'!$B:$B,'Luokitukset (2)'!$A5,'Tuntimerkintöjen yhteenveto'!$E:$E)</f>
        <v>0</v>
      </c>
      <c r="E5" s="7">
        <f>SUMIF('Tuntimerkintöjen yhteenveto'!$B:$B,'Luokitukset (2)'!$A5,'Tuntimerkintöjen yhteenveto'!$F:$F)</f>
        <v>0</v>
      </c>
      <c r="F5" s="7">
        <f>SUMIF('Tuntimerkintöjen yhteenveto'!$B:$B,'Luokitukset (2)'!$A5,'Tuntimerkintöjen yhteenveto'!$G:$G)</f>
        <v>0</v>
      </c>
      <c r="G5" s="7">
        <f>SUMIF('Tuntimerkintöjen yhteenveto'!$B:$B,'Luokitukset (2)'!$A5,'Tuntimerkintöjen yhteenveto'!$H:$H)</f>
        <v>0</v>
      </c>
      <c r="I5" s="7" t="str">
        <f t="shared" ref="I5:I52" si="0">A5</f>
        <v>?</v>
      </c>
      <c r="J5" s="51" t="e">
        <f t="shared" ref="J5:N33" si="1">B5/$G5</f>
        <v>#DIV/0!</v>
      </c>
      <c r="K5" s="51" t="e">
        <f t="shared" si="1"/>
        <v>#DIV/0!</v>
      </c>
      <c r="L5" s="51" t="e">
        <f t="shared" si="1"/>
        <v>#DIV/0!</v>
      </c>
      <c r="M5" s="51" t="e">
        <f t="shared" si="1"/>
        <v>#DIV/0!</v>
      </c>
      <c r="N5" s="51" t="e">
        <f t="shared" si="1"/>
        <v>#DIV/0!</v>
      </c>
      <c r="O5" s="52" t="e">
        <f t="shared" ref="O5:O52" si="2">SUM(J5:N5)</f>
        <v>#DIV/0!</v>
      </c>
    </row>
    <row r="6" spans="1:15" x14ac:dyDescent="0.3">
      <c r="A6" s="72" t="s">
        <v>18</v>
      </c>
      <c r="B6" s="7">
        <f>SUMIF('Tuntimerkintöjen yhteenveto'!$B:$B,'Luokitukset (2)'!$A6,'Tuntimerkintöjen yhteenveto'!$C:$C)</f>
        <v>0</v>
      </c>
      <c r="C6" s="7">
        <f>SUMIF('Tuntimerkintöjen yhteenveto'!$B:$B,'Luokitukset (2)'!$A6,'Tuntimerkintöjen yhteenveto'!$D:$D)</f>
        <v>0</v>
      </c>
      <c r="D6" s="7">
        <f>SUMIF('Tuntimerkintöjen yhteenveto'!$B:$B,'Luokitukset (2)'!$A6,'Tuntimerkintöjen yhteenveto'!$E:$E)</f>
        <v>0</v>
      </c>
      <c r="E6" s="7">
        <f>SUMIF('Tuntimerkintöjen yhteenveto'!$B:$B,'Luokitukset (2)'!$A6,'Tuntimerkintöjen yhteenveto'!$F:$F)</f>
        <v>0</v>
      </c>
      <c r="F6" s="7">
        <f>SUMIF('Tuntimerkintöjen yhteenveto'!$B:$B,'Luokitukset (2)'!$A6,'Tuntimerkintöjen yhteenveto'!$G:$G)</f>
        <v>0</v>
      </c>
      <c r="G6" s="7">
        <f>SUMIF('Tuntimerkintöjen yhteenveto'!$B:$B,'Luokitukset (2)'!$A6,'Tuntimerkintöjen yhteenveto'!$H:$H)</f>
        <v>0</v>
      </c>
      <c r="I6" s="7" t="str">
        <f t="shared" si="0"/>
        <v>?</v>
      </c>
      <c r="J6" s="51" t="e">
        <f t="shared" si="1"/>
        <v>#DIV/0!</v>
      </c>
      <c r="K6" s="51" t="e">
        <f t="shared" si="1"/>
        <v>#DIV/0!</v>
      </c>
      <c r="L6" s="51" t="e">
        <f t="shared" si="1"/>
        <v>#DIV/0!</v>
      </c>
      <c r="M6" s="51" t="e">
        <f t="shared" si="1"/>
        <v>#DIV/0!</v>
      </c>
      <c r="N6" s="51" t="e">
        <f t="shared" si="1"/>
        <v>#DIV/0!</v>
      </c>
      <c r="O6" s="52" t="e">
        <f t="shared" si="2"/>
        <v>#DIV/0!</v>
      </c>
    </row>
    <row r="7" spans="1:15" x14ac:dyDescent="0.3">
      <c r="A7" s="72" t="s">
        <v>18</v>
      </c>
      <c r="B7" s="7">
        <f>SUMIF('Tuntimerkintöjen yhteenveto'!$B:$B,'Luokitukset (2)'!$A7,'Tuntimerkintöjen yhteenveto'!$C:$C)</f>
        <v>0</v>
      </c>
      <c r="C7" s="7">
        <f>SUMIF('Tuntimerkintöjen yhteenveto'!$B:$B,'Luokitukset (2)'!$A7,'Tuntimerkintöjen yhteenveto'!$D:$D)</f>
        <v>0</v>
      </c>
      <c r="D7" s="7">
        <f>SUMIF('Tuntimerkintöjen yhteenveto'!$B:$B,'Luokitukset (2)'!$A7,'Tuntimerkintöjen yhteenveto'!$E:$E)</f>
        <v>0</v>
      </c>
      <c r="E7" s="7">
        <f>SUMIF('Tuntimerkintöjen yhteenveto'!$B:$B,'Luokitukset (2)'!$A7,'Tuntimerkintöjen yhteenveto'!$F:$F)</f>
        <v>0</v>
      </c>
      <c r="F7" s="7">
        <f>SUMIF('Tuntimerkintöjen yhteenveto'!$B:$B,'Luokitukset (2)'!$A7,'Tuntimerkintöjen yhteenveto'!$G:$G)</f>
        <v>0</v>
      </c>
      <c r="G7" s="7">
        <f>SUMIF('Tuntimerkintöjen yhteenveto'!$B:$B,'Luokitukset (2)'!$A7,'Tuntimerkintöjen yhteenveto'!$H:$H)</f>
        <v>0</v>
      </c>
      <c r="I7" s="7" t="str">
        <f t="shared" si="0"/>
        <v>?</v>
      </c>
      <c r="J7" s="51" t="e">
        <f t="shared" si="1"/>
        <v>#DIV/0!</v>
      </c>
      <c r="K7" s="51" t="e">
        <f t="shared" si="1"/>
        <v>#DIV/0!</v>
      </c>
      <c r="L7" s="51" t="e">
        <f t="shared" si="1"/>
        <v>#DIV/0!</v>
      </c>
      <c r="M7" s="51" t="e">
        <f t="shared" si="1"/>
        <v>#DIV/0!</v>
      </c>
      <c r="N7" s="51" t="e">
        <f t="shared" si="1"/>
        <v>#DIV/0!</v>
      </c>
      <c r="O7" s="52" t="e">
        <f t="shared" si="2"/>
        <v>#DIV/0!</v>
      </c>
    </row>
    <row r="8" spans="1:15" x14ac:dyDescent="0.3">
      <c r="A8" s="72" t="s">
        <v>18</v>
      </c>
      <c r="B8" s="7">
        <f>SUMIF('Tuntimerkintöjen yhteenveto'!$B:$B,'Luokitukset (2)'!$A8,'Tuntimerkintöjen yhteenveto'!$C:$C)</f>
        <v>0</v>
      </c>
      <c r="C8" s="7">
        <f>SUMIF('Tuntimerkintöjen yhteenveto'!$B:$B,'Luokitukset (2)'!$A8,'Tuntimerkintöjen yhteenveto'!$D:$D)</f>
        <v>0</v>
      </c>
      <c r="D8" s="7">
        <f>SUMIF('Tuntimerkintöjen yhteenveto'!$B:$B,'Luokitukset (2)'!$A8,'Tuntimerkintöjen yhteenveto'!$E:$E)</f>
        <v>0</v>
      </c>
      <c r="E8" s="7">
        <f>SUMIF('Tuntimerkintöjen yhteenveto'!$B:$B,'Luokitukset (2)'!$A8,'Tuntimerkintöjen yhteenveto'!$F:$F)</f>
        <v>0</v>
      </c>
      <c r="F8" s="7">
        <f>SUMIF('Tuntimerkintöjen yhteenveto'!$B:$B,'Luokitukset (2)'!$A8,'Tuntimerkintöjen yhteenveto'!$G:$G)</f>
        <v>0</v>
      </c>
      <c r="G8" s="7">
        <f>SUMIF('Tuntimerkintöjen yhteenveto'!$B:$B,'Luokitukset (2)'!$A8,'Tuntimerkintöjen yhteenveto'!$H:$H)</f>
        <v>0</v>
      </c>
      <c r="I8" s="7" t="str">
        <f t="shared" si="0"/>
        <v>?</v>
      </c>
      <c r="J8" s="51" t="e">
        <f t="shared" si="1"/>
        <v>#DIV/0!</v>
      </c>
      <c r="K8" s="51" t="e">
        <f t="shared" si="1"/>
        <v>#DIV/0!</v>
      </c>
      <c r="L8" s="51" t="e">
        <f t="shared" si="1"/>
        <v>#DIV/0!</v>
      </c>
      <c r="M8" s="51" t="e">
        <f t="shared" si="1"/>
        <v>#DIV/0!</v>
      </c>
      <c r="N8" s="51" t="e">
        <f t="shared" si="1"/>
        <v>#DIV/0!</v>
      </c>
      <c r="O8" s="52" t="e">
        <f t="shared" si="2"/>
        <v>#DIV/0!</v>
      </c>
    </row>
    <row r="9" spans="1:15" x14ac:dyDescent="0.3">
      <c r="A9" s="72" t="s">
        <v>18</v>
      </c>
      <c r="B9" s="7">
        <f>SUMIF('Tuntimerkintöjen yhteenveto'!$B:$B,'Luokitukset (2)'!$A9,'Tuntimerkintöjen yhteenveto'!$C:$C)</f>
        <v>0</v>
      </c>
      <c r="C9" s="7">
        <f>SUMIF('Tuntimerkintöjen yhteenveto'!$B:$B,'Luokitukset (2)'!$A9,'Tuntimerkintöjen yhteenveto'!$D:$D)</f>
        <v>0</v>
      </c>
      <c r="D9" s="7">
        <f>SUMIF('Tuntimerkintöjen yhteenveto'!$B:$B,'Luokitukset (2)'!$A9,'Tuntimerkintöjen yhteenveto'!$E:$E)</f>
        <v>0</v>
      </c>
      <c r="E9" s="7">
        <f>SUMIF('Tuntimerkintöjen yhteenveto'!$B:$B,'Luokitukset (2)'!$A9,'Tuntimerkintöjen yhteenveto'!$F:$F)</f>
        <v>0</v>
      </c>
      <c r="F9" s="7">
        <f>SUMIF('Tuntimerkintöjen yhteenveto'!$B:$B,'Luokitukset (2)'!$A9,'Tuntimerkintöjen yhteenveto'!$G:$G)</f>
        <v>0</v>
      </c>
      <c r="G9" s="7">
        <f>SUMIF('Tuntimerkintöjen yhteenveto'!$B:$B,'Luokitukset (2)'!$A9,'Tuntimerkintöjen yhteenveto'!$H:$H)</f>
        <v>0</v>
      </c>
      <c r="I9" s="7" t="str">
        <f t="shared" si="0"/>
        <v>?</v>
      </c>
      <c r="J9" s="51" t="e">
        <f t="shared" si="1"/>
        <v>#DIV/0!</v>
      </c>
      <c r="K9" s="51" t="e">
        <f t="shared" si="1"/>
        <v>#DIV/0!</v>
      </c>
      <c r="L9" s="51" t="e">
        <f t="shared" si="1"/>
        <v>#DIV/0!</v>
      </c>
      <c r="M9" s="51" t="e">
        <f t="shared" si="1"/>
        <v>#DIV/0!</v>
      </c>
      <c r="N9" s="51" t="e">
        <f t="shared" si="1"/>
        <v>#DIV/0!</v>
      </c>
      <c r="O9" s="52" t="e">
        <f t="shared" si="2"/>
        <v>#DIV/0!</v>
      </c>
    </row>
    <row r="10" spans="1:15" x14ac:dyDescent="0.3">
      <c r="A10" s="72" t="s">
        <v>18</v>
      </c>
      <c r="B10" s="7">
        <f>SUMIF('Tuntimerkintöjen yhteenveto'!$B:$B,'Luokitukset (2)'!$A10,'Tuntimerkintöjen yhteenveto'!$C:$C)</f>
        <v>0</v>
      </c>
      <c r="C10" s="7">
        <f>SUMIF('Tuntimerkintöjen yhteenveto'!$B:$B,'Luokitukset (2)'!$A10,'Tuntimerkintöjen yhteenveto'!$D:$D)</f>
        <v>0</v>
      </c>
      <c r="D10" s="7">
        <f>SUMIF('Tuntimerkintöjen yhteenveto'!$B:$B,'Luokitukset (2)'!$A10,'Tuntimerkintöjen yhteenveto'!$E:$E)</f>
        <v>0</v>
      </c>
      <c r="E10" s="7">
        <f>SUMIF('Tuntimerkintöjen yhteenveto'!$B:$B,'Luokitukset (2)'!$A10,'Tuntimerkintöjen yhteenveto'!$F:$F)</f>
        <v>0</v>
      </c>
      <c r="F10" s="7">
        <f>SUMIF('Tuntimerkintöjen yhteenveto'!$B:$B,'Luokitukset (2)'!$A10,'Tuntimerkintöjen yhteenveto'!$G:$G)</f>
        <v>0</v>
      </c>
      <c r="G10" s="7">
        <f>SUMIF('Tuntimerkintöjen yhteenveto'!$B:$B,'Luokitukset (2)'!$A10,'Tuntimerkintöjen yhteenveto'!$H:$H)</f>
        <v>0</v>
      </c>
      <c r="I10" s="7" t="str">
        <f t="shared" si="0"/>
        <v>?</v>
      </c>
      <c r="J10" s="51" t="e">
        <f t="shared" si="1"/>
        <v>#DIV/0!</v>
      </c>
      <c r="K10" s="51" t="e">
        <f t="shared" si="1"/>
        <v>#DIV/0!</v>
      </c>
      <c r="L10" s="51" t="e">
        <f t="shared" si="1"/>
        <v>#DIV/0!</v>
      </c>
      <c r="M10" s="51" t="e">
        <f t="shared" si="1"/>
        <v>#DIV/0!</v>
      </c>
      <c r="N10" s="51" t="e">
        <f t="shared" si="1"/>
        <v>#DIV/0!</v>
      </c>
      <c r="O10" s="52" t="e">
        <f t="shared" si="2"/>
        <v>#DIV/0!</v>
      </c>
    </row>
    <row r="11" spans="1:15" x14ac:dyDescent="0.3">
      <c r="A11" s="72" t="s">
        <v>18</v>
      </c>
      <c r="B11" s="7">
        <f>SUMIF('Tuntimerkintöjen yhteenveto'!$B:$B,'Luokitukset (2)'!$A11,'Tuntimerkintöjen yhteenveto'!$C:$C)</f>
        <v>0</v>
      </c>
      <c r="C11" s="7">
        <f>SUMIF('Tuntimerkintöjen yhteenveto'!$B:$B,'Luokitukset (2)'!$A11,'Tuntimerkintöjen yhteenveto'!$D:$D)</f>
        <v>0</v>
      </c>
      <c r="D11" s="7">
        <f>SUMIF('Tuntimerkintöjen yhteenveto'!$B:$B,'Luokitukset (2)'!$A11,'Tuntimerkintöjen yhteenveto'!$E:$E)</f>
        <v>0</v>
      </c>
      <c r="E11" s="7">
        <f>SUMIF('Tuntimerkintöjen yhteenveto'!$B:$B,'Luokitukset (2)'!$A11,'Tuntimerkintöjen yhteenveto'!$F:$F)</f>
        <v>0</v>
      </c>
      <c r="F11" s="7">
        <f>SUMIF('Tuntimerkintöjen yhteenveto'!$B:$B,'Luokitukset (2)'!$A11,'Tuntimerkintöjen yhteenveto'!$G:$G)</f>
        <v>0</v>
      </c>
      <c r="G11" s="7">
        <f>SUMIF('Tuntimerkintöjen yhteenveto'!$B:$B,'Luokitukset (2)'!$A11,'Tuntimerkintöjen yhteenveto'!$H:$H)</f>
        <v>0</v>
      </c>
      <c r="I11" s="7" t="str">
        <f t="shared" si="0"/>
        <v>?</v>
      </c>
      <c r="J11" s="51" t="e">
        <f t="shared" si="1"/>
        <v>#DIV/0!</v>
      </c>
      <c r="K11" s="51" t="e">
        <f t="shared" si="1"/>
        <v>#DIV/0!</v>
      </c>
      <c r="L11" s="51" t="e">
        <f t="shared" si="1"/>
        <v>#DIV/0!</v>
      </c>
      <c r="M11" s="51" t="e">
        <f t="shared" si="1"/>
        <v>#DIV/0!</v>
      </c>
      <c r="N11" s="51" t="e">
        <f t="shared" si="1"/>
        <v>#DIV/0!</v>
      </c>
      <c r="O11" s="52" t="e">
        <f t="shared" si="2"/>
        <v>#DIV/0!</v>
      </c>
    </row>
    <row r="12" spans="1:15" x14ac:dyDescent="0.3">
      <c r="A12" s="72" t="s">
        <v>18</v>
      </c>
      <c r="B12" s="7">
        <f>SUMIF('Tuntimerkintöjen yhteenveto'!$B:$B,'Luokitukset (2)'!$A12,'Tuntimerkintöjen yhteenveto'!$C:$C)</f>
        <v>0</v>
      </c>
      <c r="C12" s="7">
        <f>SUMIF('Tuntimerkintöjen yhteenveto'!$B:$B,'Luokitukset (2)'!$A12,'Tuntimerkintöjen yhteenveto'!$D:$D)</f>
        <v>0</v>
      </c>
      <c r="D12" s="7">
        <f>SUMIF('Tuntimerkintöjen yhteenveto'!$B:$B,'Luokitukset (2)'!$A12,'Tuntimerkintöjen yhteenveto'!$E:$E)</f>
        <v>0</v>
      </c>
      <c r="E12" s="7">
        <f>SUMIF('Tuntimerkintöjen yhteenveto'!$B:$B,'Luokitukset (2)'!$A12,'Tuntimerkintöjen yhteenveto'!$F:$F)</f>
        <v>0</v>
      </c>
      <c r="F12" s="7">
        <f>SUMIF('Tuntimerkintöjen yhteenveto'!$B:$B,'Luokitukset (2)'!$A12,'Tuntimerkintöjen yhteenveto'!$G:$G)</f>
        <v>0</v>
      </c>
      <c r="G12" s="7">
        <f>SUMIF('Tuntimerkintöjen yhteenveto'!$B:$B,'Luokitukset (2)'!$A12,'Tuntimerkintöjen yhteenveto'!$H:$H)</f>
        <v>0</v>
      </c>
      <c r="I12" s="7" t="str">
        <f t="shared" si="0"/>
        <v>?</v>
      </c>
      <c r="J12" s="51" t="e">
        <f t="shared" si="1"/>
        <v>#DIV/0!</v>
      </c>
      <c r="K12" s="51" t="e">
        <f t="shared" si="1"/>
        <v>#DIV/0!</v>
      </c>
      <c r="L12" s="51" t="e">
        <f t="shared" si="1"/>
        <v>#DIV/0!</v>
      </c>
      <c r="M12" s="51" t="e">
        <f t="shared" si="1"/>
        <v>#DIV/0!</v>
      </c>
      <c r="N12" s="51" t="e">
        <f t="shared" si="1"/>
        <v>#DIV/0!</v>
      </c>
      <c r="O12" s="52" t="e">
        <f t="shared" si="2"/>
        <v>#DIV/0!</v>
      </c>
    </row>
    <row r="13" spans="1:15" x14ac:dyDescent="0.3">
      <c r="A13" s="72" t="s">
        <v>18</v>
      </c>
      <c r="B13" s="7">
        <f>SUMIF('Tuntimerkintöjen yhteenveto'!$B:$B,'Luokitukset (2)'!$A13,'Tuntimerkintöjen yhteenveto'!$C:$C)</f>
        <v>0</v>
      </c>
      <c r="C13" s="7">
        <f>SUMIF('Tuntimerkintöjen yhteenveto'!$B:$B,'Luokitukset (2)'!$A13,'Tuntimerkintöjen yhteenveto'!$D:$D)</f>
        <v>0</v>
      </c>
      <c r="D13" s="7">
        <f>SUMIF('Tuntimerkintöjen yhteenveto'!$B:$B,'Luokitukset (2)'!$A13,'Tuntimerkintöjen yhteenveto'!$E:$E)</f>
        <v>0</v>
      </c>
      <c r="E13" s="7">
        <f>SUMIF('Tuntimerkintöjen yhteenveto'!$B:$B,'Luokitukset (2)'!$A13,'Tuntimerkintöjen yhteenveto'!$F:$F)</f>
        <v>0</v>
      </c>
      <c r="F13" s="7">
        <f>SUMIF('Tuntimerkintöjen yhteenveto'!$B:$B,'Luokitukset (2)'!$A13,'Tuntimerkintöjen yhteenveto'!$G:$G)</f>
        <v>0</v>
      </c>
      <c r="G13" s="7">
        <f>SUMIF('Tuntimerkintöjen yhteenveto'!$B:$B,'Luokitukset (2)'!$A13,'Tuntimerkintöjen yhteenveto'!$H:$H)</f>
        <v>0</v>
      </c>
      <c r="I13" s="7" t="str">
        <f t="shared" si="0"/>
        <v>?</v>
      </c>
      <c r="J13" s="51" t="e">
        <f t="shared" si="1"/>
        <v>#DIV/0!</v>
      </c>
      <c r="K13" s="51" t="e">
        <f t="shared" si="1"/>
        <v>#DIV/0!</v>
      </c>
      <c r="L13" s="51" t="e">
        <f t="shared" si="1"/>
        <v>#DIV/0!</v>
      </c>
      <c r="M13" s="51" t="e">
        <f t="shared" si="1"/>
        <v>#DIV/0!</v>
      </c>
      <c r="N13" s="51" t="e">
        <f t="shared" si="1"/>
        <v>#DIV/0!</v>
      </c>
      <c r="O13" s="52" t="e">
        <f t="shared" si="2"/>
        <v>#DIV/0!</v>
      </c>
    </row>
    <row r="14" spans="1:15" x14ac:dyDescent="0.3">
      <c r="A14" s="72" t="s">
        <v>18</v>
      </c>
      <c r="B14" s="7">
        <f>SUMIF('Tuntimerkintöjen yhteenveto'!$B:$B,'Luokitukset (2)'!$A14,'Tuntimerkintöjen yhteenveto'!$C:$C)</f>
        <v>0</v>
      </c>
      <c r="C14" s="7">
        <f>SUMIF('Tuntimerkintöjen yhteenveto'!$B:$B,'Luokitukset (2)'!$A14,'Tuntimerkintöjen yhteenveto'!$D:$D)</f>
        <v>0</v>
      </c>
      <c r="D14" s="7">
        <f>SUMIF('Tuntimerkintöjen yhteenveto'!$B:$B,'Luokitukset (2)'!$A14,'Tuntimerkintöjen yhteenveto'!$E:$E)</f>
        <v>0</v>
      </c>
      <c r="E14" s="7">
        <f>SUMIF('Tuntimerkintöjen yhteenveto'!$B:$B,'Luokitukset (2)'!$A14,'Tuntimerkintöjen yhteenveto'!$F:$F)</f>
        <v>0</v>
      </c>
      <c r="F14" s="7">
        <f>SUMIF('Tuntimerkintöjen yhteenveto'!$B:$B,'Luokitukset (2)'!$A14,'Tuntimerkintöjen yhteenveto'!$G:$G)</f>
        <v>0</v>
      </c>
      <c r="G14" s="7">
        <f>SUMIF('Tuntimerkintöjen yhteenveto'!$B:$B,'Luokitukset (2)'!$A14,'Tuntimerkintöjen yhteenveto'!$H:$H)</f>
        <v>0</v>
      </c>
      <c r="I14" s="7" t="str">
        <f t="shared" si="0"/>
        <v>?</v>
      </c>
      <c r="J14" s="51" t="e">
        <f t="shared" si="1"/>
        <v>#DIV/0!</v>
      </c>
      <c r="K14" s="51" t="e">
        <f t="shared" si="1"/>
        <v>#DIV/0!</v>
      </c>
      <c r="L14" s="51" t="e">
        <f t="shared" si="1"/>
        <v>#DIV/0!</v>
      </c>
      <c r="M14" s="51" t="e">
        <f t="shared" si="1"/>
        <v>#DIV/0!</v>
      </c>
      <c r="N14" s="51" t="e">
        <f t="shared" si="1"/>
        <v>#DIV/0!</v>
      </c>
      <c r="O14" s="52" t="e">
        <f t="shared" si="2"/>
        <v>#DIV/0!</v>
      </c>
    </row>
    <row r="15" spans="1:15" x14ac:dyDescent="0.3">
      <c r="A15" s="72" t="s">
        <v>18</v>
      </c>
      <c r="B15" s="7">
        <f>SUMIF('Tuntimerkintöjen yhteenveto'!$B:$B,'Luokitukset (2)'!$A15,'Tuntimerkintöjen yhteenveto'!$C:$C)</f>
        <v>0</v>
      </c>
      <c r="C15" s="7">
        <f>SUMIF('Tuntimerkintöjen yhteenveto'!$B:$B,'Luokitukset (2)'!$A15,'Tuntimerkintöjen yhteenveto'!$D:$D)</f>
        <v>0</v>
      </c>
      <c r="D15" s="7">
        <f>SUMIF('Tuntimerkintöjen yhteenveto'!$B:$B,'Luokitukset (2)'!$A15,'Tuntimerkintöjen yhteenveto'!$E:$E)</f>
        <v>0</v>
      </c>
      <c r="E15" s="7">
        <f>SUMIF('Tuntimerkintöjen yhteenveto'!$B:$B,'Luokitukset (2)'!$A15,'Tuntimerkintöjen yhteenveto'!$F:$F)</f>
        <v>0</v>
      </c>
      <c r="F15" s="7">
        <f>SUMIF('Tuntimerkintöjen yhteenveto'!$B:$B,'Luokitukset (2)'!$A15,'Tuntimerkintöjen yhteenveto'!$G:$G)</f>
        <v>0</v>
      </c>
      <c r="G15" s="7">
        <f>SUMIF('Tuntimerkintöjen yhteenveto'!$B:$B,'Luokitukset (2)'!$A15,'Tuntimerkintöjen yhteenveto'!$H:$H)</f>
        <v>0</v>
      </c>
      <c r="I15" s="7" t="str">
        <f t="shared" si="0"/>
        <v>?</v>
      </c>
      <c r="J15" s="51" t="e">
        <f t="shared" si="1"/>
        <v>#DIV/0!</v>
      </c>
      <c r="K15" s="51" t="e">
        <f t="shared" si="1"/>
        <v>#DIV/0!</v>
      </c>
      <c r="L15" s="51" t="e">
        <f t="shared" si="1"/>
        <v>#DIV/0!</v>
      </c>
      <c r="M15" s="51" t="e">
        <f t="shared" si="1"/>
        <v>#DIV/0!</v>
      </c>
      <c r="N15" s="51" t="e">
        <f t="shared" si="1"/>
        <v>#DIV/0!</v>
      </c>
      <c r="O15" s="52" t="e">
        <f t="shared" si="2"/>
        <v>#DIV/0!</v>
      </c>
    </row>
    <row r="16" spans="1:15" x14ac:dyDescent="0.3">
      <c r="A16" s="72" t="s">
        <v>18</v>
      </c>
      <c r="B16" s="7">
        <f>SUMIF('Tuntimerkintöjen yhteenveto'!$B:$B,'Luokitukset (2)'!$A16,'Tuntimerkintöjen yhteenveto'!$C:$C)</f>
        <v>0</v>
      </c>
      <c r="C16" s="7">
        <f>SUMIF('Tuntimerkintöjen yhteenveto'!$B:$B,'Luokitukset (2)'!$A16,'Tuntimerkintöjen yhteenveto'!$D:$D)</f>
        <v>0</v>
      </c>
      <c r="D16" s="7">
        <f>SUMIF('Tuntimerkintöjen yhteenveto'!$B:$B,'Luokitukset (2)'!$A16,'Tuntimerkintöjen yhteenveto'!$E:$E)</f>
        <v>0</v>
      </c>
      <c r="E16" s="7">
        <f>SUMIF('Tuntimerkintöjen yhteenveto'!$B:$B,'Luokitukset (2)'!$A16,'Tuntimerkintöjen yhteenveto'!$F:$F)</f>
        <v>0</v>
      </c>
      <c r="F16" s="7">
        <f>SUMIF('Tuntimerkintöjen yhteenveto'!$B:$B,'Luokitukset (2)'!$A16,'Tuntimerkintöjen yhteenveto'!$G:$G)</f>
        <v>0</v>
      </c>
      <c r="G16" s="7">
        <f>SUMIF('Tuntimerkintöjen yhteenveto'!$B:$B,'Luokitukset (2)'!$A16,'Tuntimerkintöjen yhteenveto'!$H:$H)</f>
        <v>0</v>
      </c>
      <c r="I16" s="7" t="str">
        <f t="shared" si="0"/>
        <v>?</v>
      </c>
      <c r="J16" s="51" t="e">
        <f t="shared" si="1"/>
        <v>#DIV/0!</v>
      </c>
      <c r="K16" s="51" t="e">
        <f t="shared" si="1"/>
        <v>#DIV/0!</v>
      </c>
      <c r="L16" s="51" t="e">
        <f t="shared" si="1"/>
        <v>#DIV/0!</v>
      </c>
      <c r="M16" s="51" t="e">
        <f t="shared" si="1"/>
        <v>#DIV/0!</v>
      </c>
      <c r="N16" s="51" t="e">
        <f t="shared" si="1"/>
        <v>#DIV/0!</v>
      </c>
      <c r="O16" s="52" t="e">
        <f t="shared" si="2"/>
        <v>#DIV/0!</v>
      </c>
    </row>
    <row r="17" spans="1:15" x14ac:dyDescent="0.3">
      <c r="A17" s="72" t="s">
        <v>18</v>
      </c>
      <c r="B17" s="7">
        <f>SUMIF('Tuntimerkintöjen yhteenveto'!$B:$B,'Luokitukset (2)'!$A17,'Tuntimerkintöjen yhteenveto'!$C:$C)</f>
        <v>0</v>
      </c>
      <c r="C17" s="7">
        <f>SUMIF('Tuntimerkintöjen yhteenveto'!$B:$B,'Luokitukset (2)'!$A17,'Tuntimerkintöjen yhteenveto'!$D:$D)</f>
        <v>0</v>
      </c>
      <c r="D17" s="7">
        <f>SUMIF('Tuntimerkintöjen yhteenveto'!$B:$B,'Luokitukset (2)'!$A17,'Tuntimerkintöjen yhteenveto'!$E:$E)</f>
        <v>0</v>
      </c>
      <c r="E17" s="7">
        <f>SUMIF('Tuntimerkintöjen yhteenveto'!$B:$B,'Luokitukset (2)'!$A17,'Tuntimerkintöjen yhteenveto'!$F:$F)</f>
        <v>0</v>
      </c>
      <c r="F17" s="7">
        <f>SUMIF('Tuntimerkintöjen yhteenveto'!$B:$B,'Luokitukset (2)'!$A17,'Tuntimerkintöjen yhteenveto'!$G:$G)</f>
        <v>0</v>
      </c>
      <c r="G17" s="7">
        <f>SUMIF('Tuntimerkintöjen yhteenveto'!$B:$B,'Luokitukset (2)'!$A17,'Tuntimerkintöjen yhteenveto'!$H:$H)</f>
        <v>0</v>
      </c>
      <c r="I17" s="7" t="str">
        <f t="shared" si="0"/>
        <v>?</v>
      </c>
      <c r="J17" s="51" t="e">
        <f t="shared" si="1"/>
        <v>#DIV/0!</v>
      </c>
      <c r="K17" s="51" t="e">
        <f t="shared" si="1"/>
        <v>#DIV/0!</v>
      </c>
      <c r="L17" s="51" t="e">
        <f t="shared" si="1"/>
        <v>#DIV/0!</v>
      </c>
      <c r="M17" s="51" t="e">
        <f t="shared" si="1"/>
        <v>#DIV/0!</v>
      </c>
      <c r="N17" s="51" t="e">
        <f t="shared" si="1"/>
        <v>#DIV/0!</v>
      </c>
      <c r="O17" s="52" t="e">
        <f t="shared" si="2"/>
        <v>#DIV/0!</v>
      </c>
    </row>
    <row r="18" spans="1:15" x14ac:dyDescent="0.3">
      <c r="A18" s="72" t="s">
        <v>18</v>
      </c>
      <c r="B18" s="7">
        <f>SUMIF('Tuntimerkintöjen yhteenveto'!$B:$B,'Luokitukset (2)'!$A18,'Tuntimerkintöjen yhteenveto'!$C:$C)</f>
        <v>0</v>
      </c>
      <c r="C18" s="7">
        <f>SUMIF('Tuntimerkintöjen yhteenveto'!$B:$B,'Luokitukset (2)'!$A18,'Tuntimerkintöjen yhteenveto'!$D:$D)</f>
        <v>0</v>
      </c>
      <c r="D18" s="7">
        <f>SUMIF('Tuntimerkintöjen yhteenveto'!$B:$B,'Luokitukset (2)'!$A18,'Tuntimerkintöjen yhteenveto'!$E:$E)</f>
        <v>0</v>
      </c>
      <c r="E18" s="7">
        <f>SUMIF('Tuntimerkintöjen yhteenveto'!$B:$B,'Luokitukset (2)'!$A18,'Tuntimerkintöjen yhteenveto'!$F:$F)</f>
        <v>0</v>
      </c>
      <c r="F18" s="7">
        <f>SUMIF('Tuntimerkintöjen yhteenveto'!$B:$B,'Luokitukset (2)'!$A18,'Tuntimerkintöjen yhteenveto'!$G:$G)</f>
        <v>0</v>
      </c>
      <c r="G18" s="7">
        <f>SUMIF('Tuntimerkintöjen yhteenveto'!$B:$B,'Luokitukset (2)'!$A18,'Tuntimerkintöjen yhteenveto'!$H:$H)</f>
        <v>0</v>
      </c>
      <c r="I18" s="7" t="str">
        <f t="shared" si="0"/>
        <v>?</v>
      </c>
      <c r="J18" s="51" t="e">
        <f t="shared" si="1"/>
        <v>#DIV/0!</v>
      </c>
      <c r="K18" s="51" t="e">
        <f t="shared" si="1"/>
        <v>#DIV/0!</v>
      </c>
      <c r="L18" s="51" t="e">
        <f t="shared" si="1"/>
        <v>#DIV/0!</v>
      </c>
      <c r="M18" s="51" t="e">
        <f t="shared" si="1"/>
        <v>#DIV/0!</v>
      </c>
      <c r="N18" s="51" t="e">
        <f t="shared" si="1"/>
        <v>#DIV/0!</v>
      </c>
      <c r="O18" s="52" t="e">
        <f t="shared" si="2"/>
        <v>#DIV/0!</v>
      </c>
    </row>
    <row r="19" spans="1:15" x14ac:dyDescent="0.3">
      <c r="A19" s="72" t="s">
        <v>18</v>
      </c>
      <c r="B19" s="7">
        <f>SUMIF('Tuntimerkintöjen yhteenveto'!$B:$B,'Luokitukset (2)'!$A19,'Tuntimerkintöjen yhteenveto'!$C:$C)</f>
        <v>0</v>
      </c>
      <c r="C19" s="7">
        <f>SUMIF('Tuntimerkintöjen yhteenveto'!$B:$B,'Luokitukset (2)'!$A19,'Tuntimerkintöjen yhteenveto'!$D:$D)</f>
        <v>0</v>
      </c>
      <c r="D19" s="7">
        <f>SUMIF('Tuntimerkintöjen yhteenveto'!$B:$B,'Luokitukset (2)'!$A19,'Tuntimerkintöjen yhteenveto'!$E:$E)</f>
        <v>0</v>
      </c>
      <c r="E19" s="7">
        <f>SUMIF('Tuntimerkintöjen yhteenveto'!$B:$B,'Luokitukset (2)'!$A19,'Tuntimerkintöjen yhteenveto'!$F:$F)</f>
        <v>0</v>
      </c>
      <c r="F19" s="7">
        <f>SUMIF('Tuntimerkintöjen yhteenveto'!$B:$B,'Luokitukset (2)'!$A19,'Tuntimerkintöjen yhteenveto'!$G:$G)</f>
        <v>0</v>
      </c>
      <c r="G19" s="7">
        <f>SUMIF('Tuntimerkintöjen yhteenveto'!$B:$B,'Luokitukset (2)'!$A19,'Tuntimerkintöjen yhteenveto'!$H:$H)</f>
        <v>0</v>
      </c>
      <c r="I19" s="7" t="str">
        <f t="shared" si="0"/>
        <v>?</v>
      </c>
      <c r="J19" s="51" t="e">
        <f t="shared" si="1"/>
        <v>#DIV/0!</v>
      </c>
      <c r="K19" s="51" t="e">
        <f t="shared" si="1"/>
        <v>#DIV/0!</v>
      </c>
      <c r="L19" s="51" t="e">
        <f t="shared" si="1"/>
        <v>#DIV/0!</v>
      </c>
      <c r="M19" s="51" t="e">
        <f t="shared" si="1"/>
        <v>#DIV/0!</v>
      </c>
      <c r="N19" s="51" t="e">
        <f t="shared" si="1"/>
        <v>#DIV/0!</v>
      </c>
      <c r="O19" s="52" t="e">
        <f t="shared" si="2"/>
        <v>#DIV/0!</v>
      </c>
    </row>
    <row r="20" spans="1:15" x14ac:dyDescent="0.3">
      <c r="A20" s="72" t="s">
        <v>18</v>
      </c>
      <c r="B20" s="7">
        <f>SUMIF('Tuntimerkintöjen yhteenveto'!$B:$B,'Luokitukset (2)'!$A20,'Tuntimerkintöjen yhteenveto'!$C:$C)</f>
        <v>0</v>
      </c>
      <c r="C20" s="7">
        <f>SUMIF('Tuntimerkintöjen yhteenveto'!$B:$B,'Luokitukset (2)'!$A20,'Tuntimerkintöjen yhteenveto'!$D:$D)</f>
        <v>0</v>
      </c>
      <c r="D20" s="7">
        <f>SUMIF('Tuntimerkintöjen yhteenveto'!$B:$B,'Luokitukset (2)'!$A20,'Tuntimerkintöjen yhteenveto'!$E:$E)</f>
        <v>0</v>
      </c>
      <c r="E20" s="7">
        <f>SUMIF('Tuntimerkintöjen yhteenveto'!$B:$B,'Luokitukset (2)'!$A20,'Tuntimerkintöjen yhteenveto'!$F:$F)</f>
        <v>0</v>
      </c>
      <c r="F20" s="7">
        <f>SUMIF('Tuntimerkintöjen yhteenveto'!$B:$B,'Luokitukset (2)'!$A20,'Tuntimerkintöjen yhteenveto'!$G:$G)</f>
        <v>0</v>
      </c>
      <c r="G20" s="7">
        <f>SUMIF('Tuntimerkintöjen yhteenveto'!$B:$B,'Luokitukset (2)'!$A20,'Tuntimerkintöjen yhteenveto'!$H:$H)</f>
        <v>0</v>
      </c>
      <c r="I20" s="7" t="str">
        <f t="shared" si="0"/>
        <v>?</v>
      </c>
      <c r="J20" s="51" t="e">
        <f t="shared" si="1"/>
        <v>#DIV/0!</v>
      </c>
      <c r="K20" s="51" t="e">
        <f t="shared" si="1"/>
        <v>#DIV/0!</v>
      </c>
      <c r="L20" s="51" t="e">
        <f t="shared" si="1"/>
        <v>#DIV/0!</v>
      </c>
      <c r="M20" s="51" t="e">
        <f t="shared" si="1"/>
        <v>#DIV/0!</v>
      </c>
      <c r="N20" s="51" t="e">
        <f t="shared" si="1"/>
        <v>#DIV/0!</v>
      </c>
      <c r="O20" s="52" t="e">
        <f t="shared" si="2"/>
        <v>#DIV/0!</v>
      </c>
    </row>
    <row r="21" spans="1:15" x14ac:dyDescent="0.3">
      <c r="A21" s="72" t="s">
        <v>18</v>
      </c>
      <c r="B21" s="7">
        <f>SUMIF('Tuntimerkintöjen yhteenveto'!$B:$B,'Luokitukset (2)'!$A21,'Tuntimerkintöjen yhteenveto'!$C:$C)</f>
        <v>0</v>
      </c>
      <c r="C21" s="7">
        <f>SUMIF('Tuntimerkintöjen yhteenveto'!$B:$B,'Luokitukset (2)'!$A21,'Tuntimerkintöjen yhteenveto'!$D:$D)</f>
        <v>0</v>
      </c>
      <c r="D21" s="7">
        <f>SUMIF('Tuntimerkintöjen yhteenveto'!$B:$B,'Luokitukset (2)'!$A21,'Tuntimerkintöjen yhteenveto'!$E:$E)</f>
        <v>0</v>
      </c>
      <c r="E21" s="7">
        <f>SUMIF('Tuntimerkintöjen yhteenveto'!$B:$B,'Luokitukset (2)'!$A21,'Tuntimerkintöjen yhteenveto'!$F:$F)</f>
        <v>0</v>
      </c>
      <c r="F21" s="7">
        <f>SUMIF('Tuntimerkintöjen yhteenveto'!$B:$B,'Luokitukset (2)'!$A21,'Tuntimerkintöjen yhteenveto'!$G:$G)</f>
        <v>0</v>
      </c>
      <c r="G21" s="7">
        <f>SUMIF('Tuntimerkintöjen yhteenveto'!$B:$B,'Luokitukset (2)'!$A21,'Tuntimerkintöjen yhteenveto'!$H:$H)</f>
        <v>0</v>
      </c>
      <c r="I21" s="7" t="str">
        <f t="shared" si="0"/>
        <v>?</v>
      </c>
      <c r="J21" s="51" t="e">
        <f t="shared" si="1"/>
        <v>#DIV/0!</v>
      </c>
      <c r="K21" s="51" t="e">
        <f t="shared" si="1"/>
        <v>#DIV/0!</v>
      </c>
      <c r="L21" s="51" t="e">
        <f t="shared" si="1"/>
        <v>#DIV/0!</v>
      </c>
      <c r="M21" s="51" t="e">
        <f t="shared" si="1"/>
        <v>#DIV/0!</v>
      </c>
      <c r="N21" s="51" t="e">
        <f t="shared" si="1"/>
        <v>#DIV/0!</v>
      </c>
      <c r="O21" s="52" t="e">
        <f t="shared" si="2"/>
        <v>#DIV/0!</v>
      </c>
    </row>
    <row r="22" spans="1:15" x14ac:dyDescent="0.3">
      <c r="A22" s="72" t="s">
        <v>18</v>
      </c>
      <c r="B22" s="7">
        <f>SUMIF('Tuntimerkintöjen yhteenveto'!$B:$B,'Luokitukset (2)'!$A22,'Tuntimerkintöjen yhteenveto'!$C:$C)</f>
        <v>0</v>
      </c>
      <c r="C22" s="7">
        <f>SUMIF('Tuntimerkintöjen yhteenveto'!$B:$B,'Luokitukset (2)'!$A22,'Tuntimerkintöjen yhteenveto'!$D:$D)</f>
        <v>0</v>
      </c>
      <c r="D22" s="7">
        <f>SUMIF('Tuntimerkintöjen yhteenveto'!$B:$B,'Luokitukset (2)'!$A22,'Tuntimerkintöjen yhteenveto'!$E:$E)</f>
        <v>0</v>
      </c>
      <c r="E22" s="7">
        <f>SUMIF('Tuntimerkintöjen yhteenveto'!$B:$B,'Luokitukset (2)'!$A22,'Tuntimerkintöjen yhteenveto'!$F:$F)</f>
        <v>0</v>
      </c>
      <c r="F22" s="7">
        <f>SUMIF('Tuntimerkintöjen yhteenveto'!$B:$B,'Luokitukset (2)'!$A22,'Tuntimerkintöjen yhteenveto'!$G:$G)</f>
        <v>0</v>
      </c>
      <c r="G22" s="7">
        <f>SUMIF('Tuntimerkintöjen yhteenveto'!$B:$B,'Luokitukset (2)'!$A22,'Tuntimerkintöjen yhteenveto'!$H:$H)</f>
        <v>0</v>
      </c>
      <c r="I22" s="7" t="str">
        <f t="shared" si="0"/>
        <v>?</v>
      </c>
      <c r="J22" s="51" t="e">
        <f t="shared" si="1"/>
        <v>#DIV/0!</v>
      </c>
      <c r="K22" s="51" t="e">
        <f t="shared" si="1"/>
        <v>#DIV/0!</v>
      </c>
      <c r="L22" s="51" t="e">
        <f t="shared" si="1"/>
        <v>#DIV/0!</v>
      </c>
      <c r="M22" s="51" t="e">
        <f t="shared" si="1"/>
        <v>#DIV/0!</v>
      </c>
      <c r="N22" s="51" t="e">
        <f t="shared" si="1"/>
        <v>#DIV/0!</v>
      </c>
      <c r="O22" s="52" t="e">
        <f t="shared" si="2"/>
        <v>#DIV/0!</v>
      </c>
    </row>
    <row r="23" spans="1:15" x14ac:dyDescent="0.3">
      <c r="A23" s="72" t="s">
        <v>18</v>
      </c>
      <c r="B23" s="7">
        <f>SUMIF('Tuntimerkintöjen yhteenveto'!$B:$B,'Luokitukset (2)'!$A23,'Tuntimerkintöjen yhteenveto'!$C:$C)</f>
        <v>0</v>
      </c>
      <c r="C23" s="7">
        <f>SUMIF('Tuntimerkintöjen yhteenveto'!$B:$B,'Luokitukset (2)'!$A23,'Tuntimerkintöjen yhteenveto'!$D:$D)</f>
        <v>0</v>
      </c>
      <c r="D23" s="7">
        <f>SUMIF('Tuntimerkintöjen yhteenveto'!$B:$B,'Luokitukset (2)'!$A23,'Tuntimerkintöjen yhteenveto'!$E:$E)</f>
        <v>0</v>
      </c>
      <c r="E23" s="7">
        <f>SUMIF('Tuntimerkintöjen yhteenveto'!$B:$B,'Luokitukset (2)'!$A23,'Tuntimerkintöjen yhteenveto'!$F:$F)</f>
        <v>0</v>
      </c>
      <c r="F23" s="7">
        <f>SUMIF('Tuntimerkintöjen yhteenveto'!$B:$B,'Luokitukset (2)'!$A23,'Tuntimerkintöjen yhteenveto'!$G:$G)</f>
        <v>0</v>
      </c>
      <c r="G23" s="7">
        <f>SUMIF('Tuntimerkintöjen yhteenveto'!$B:$B,'Luokitukset (2)'!$A23,'Tuntimerkintöjen yhteenveto'!$H:$H)</f>
        <v>0</v>
      </c>
      <c r="I23" s="7" t="str">
        <f t="shared" si="0"/>
        <v>?</v>
      </c>
      <c r="J23" s="51" t="e">
        <f t="shared" si="1"/>
        <v>#DIV/0!</v>
      </c>
      <c r="K23" s="51" t="e">
        <f t="shared" si="1"/>
        <v>#DIV/0!</v>
      </c>
      <c r="L23" s="51" t="e">
        <f t="shared" si="1"/>
        <v>#DIV/0!</v>
      </c>
      <c r="M23" s="51" t="e">
        <f t="shared" si="1"/>
        <v>#DIV/0!</v>
      </c>
      <c r="N23" s="51" t="e">
        <f t="shared" si="1"/>
        <v>#DIV/0!</v>
      </c>
      <c r="O23" s="52" t="e">
        <f t="shared" si="2"/>
        <v>#DIV/0!</v>
      </c>
    </row>
    <row r="24" spans="1:15" x14ac:dyDescent="0.3">
      <c r="A24" s="72" t="s">
        <v>18</v>
      </c>
      <c r="B24" s="7">
        <f>SUMIF('Tuntimerkintöjen yhteenveto'!$B:$B,'Luokitukset (2)'!$A24,'Tuntimerkintöjen yhteenveto'!$C:$C)</f>
        <v>0</v>
      </c>
      <c r="C24" s="7">
        <f>SUMIF('Tuntimerkintöjen yhteenveto'!$B:$B,'Luokitukset (2)'!$A24,'Tuntimerkintöjen yhteenveto'!$D:$D)</f>
        <v>0</v>
      </c>
      <c r="D24" s="7">
        <f>SUMIF('Tuntimerkintöjen yhteenveto'!$B:$B,'Luokitukset (2)'!$A24,'Tuntimerkintöjen yhteenveto'!$E:$E)</f>
        <v>0</v>
      </c>
      <c r="E24" s="7">
        <f>SUMIF('Tuntimerkintöjen yhteenveto'!$B:$B,'Luokitukset (2)'!$A24,'Tuntimerkintöjen yhteenveto'!$F:$F)</f>
        <v>0</v>
      </c>
      <c r="F24" s="7">
        <f>SUMIF('Tuntimerkintöjen yhteenveto'!$B:$B,'Luokitukset (2)'!$A24,'Tuntimerkintöjen yhteenveto'!$G:$G)</f>
        <v>0</v>
      </c>
      <c r="G24" s="7">
        <f>SUMIF('Tuntimerkintöjen yhteenveto'!$B:$B,'Luokitukset (2)'!$A24,'Tuntimerkintöjen yhteenveto'!$H:$H)</f>
        <v>0</v>
      </c>
      <c r="I24" s="7" t="str">
        <f t="shared" si="0"/>
        <v>?</v>
      </c>
      <c r="J24" s="51" t="e">
        <f t="shared" si="1"/>
        <v>#DIV/0!</v>
      </c>
      <c r="K24" s="51" t="e">
        <f t="shared" si="1"/>
        <v>#DIV/0!</v>
      </c>
      <c r="L24" s="51" t="e">
        <f t="shared" si="1"/>
        <v>#DIV/0!</v>
      </c>
      <c r="M24" s="51" t="e">
        <f t="shared" si="1"/>
        <v>#DIV/0!</v>
      </c>
      <c r="N24" s="51" t="e">
        <f t="shared" si="1"/>
        <v>#DIV/0!</v>
      </c>
      <c r="O24" s="52" t="e">
        <f t="shared" si="2"/>
        <v>#DIV/0!</v>
      </c>
    </row>
    <row r="25" spans="1:15" x14ac:dyDescent="0.3">
      <c r="A25" s="72" t="s">
        <v>18</v>
      </c>
      <c r="B25" s="7">
        <f>SUMIF('Tuntimerkintöjen yhteenveto'!$B:$B,'Luokitukset (2)'!$A25,'Tuntimerkintöjen yhteenveto'!$C:$C)</f>
        <v>0</v>
      </c>
      <c r="C25" s="7">
        <f>SUMIF('Tuntimerkintöjen yhteenveto'!$B:$B,'Luokitukset (2)'!$A25,'Tuntimerkintöjen yhteenveto'!$D:$D)</f>
        <v>0</v>
      </c>
      <c r="D25" s="7">
        <f>SUMIF('Tuntimerkintöjen yhteenveto'!$B:$B,'Luokitukset (2)'!$A25,'Tuntimerkintöjen yhteenveto'!$E:$E)</f>
        <v>0</v>
      </c>
      <c r="E25" s="7">
        <f>SUMIF('Tuntimerkintöjen yhteenveto'!$B:$B,'Luokitukset (2)'!$A25,'Tuntimerkintöjen yhteenveto'!$F:$F)</f>
        <v>0</v>
      </c>
      <c r="F25" s="7">
        <f>SUMIF('Tuntimerkintöjen yhteenveto'!$B:$B,'Luokitukset (2)'!$A25,'Tuntimerkintöjen yhteenveto'!$G:$G)</f>
        <v>0</v>
      </c>
      <c r="G25" s="7">
        <f>SUMIF('Tuntimerkintöjen yhteenveto'!$B:$B,'Luokitukset (2)'!$A25,'Tuntimerkintöjen yhteenveto'!$H:$H)</f>
        <v>0</v>
      </c>
      <c r="I25" s="7" t="str">
        <f t="shared" si="0"/>
        <v>?</v>
      </c>
      <c r="J25" s="51" t="e">
        <f t="shared" si="1"/>
        <v>#DIV/0!</v>
      </c>
      <c r="K25" s="51" t="e">
        <f t="shared" si="1"/>
        <v>#DIV/0!</v>
      </c>
      <c r="L25" s="51" t="e">
        <f t="shared" si="1"/>
        <v>#DIV/0!</v>
      </c>
      <c r="M25" s="51" t="e">
        <f t="shared" si="1"/>
        <v>#DIV/0!</v>
      </c>
      <c r="N25" s="51" t="e">
        <f t="shared" si="1"/>
        <v>#DIV/0!</v>
      </c>
      <c r="O25" s="52" t="e">
        <f t="shared" si="2"/>
        <v>#DIV/0!</v>
      </c>
    </row>
    <row r="26" spans="1:15" x14ac:dyDescent="0.3">
      <c r="A26" s="72" t="s">
        <v>18</v>
      </c>
      <c r="B26" s="7">
        <f>SUMIF('Tuntimerkintöjen yhteenveto'!$B:$B,'Luokitukset (2)'!$A26,'Tuntimerkintöjen yhteenveto'!$C:$C)</f>
        <v>0</v>
      </c>
      <c r="C26" s="7">
        <f>SUMIF('Tuntimerkintöjen yhteenveto'!$B:$B,'Luokitukset (2)'!$A26,'Tuntimerkintöjen yhteenveto'!$D:$D)</f>
        <v>0</v>
      </c>
      <c r="D26" s="7">
        <f>SUMIF('Tuntimerkintöjen yhteenveto'!$B:$B,'Luokitukset (2)'!$A26,'Tuntimerkintöjen yhteenveto'!$E:$E)</f>
        <v>0</v>
      </c>
      <c r="E26" s="7">
        <f>SUMIF('Tuntimerkintöjen yhteenveto'!$B:$B,'Luokitukset (2)'!$A26,'Tuntimerkintöjen yhteenveto'!$F:$F)</f>
        <v>0</v>
      </c>
      <c r="F26" s="7">
        <f>SUMIF('Tuntimerkintöjen yhteenveto'!$B:$B,'Luokitukset (2)'!$A26,'Tuntimerkintöjen yhteenveto'!$G:$G)</f>
        <v>0</v>
      </c>
      <c r="G26" s="7">
        <f>SUMIF('Tuntimerkintöjen yhteenveto'!$B:$B,'Luokitukset (2)'!$A26,'Tuntimerkintöjen yhteenveto'!$H:$H)</f>
        <v>0</v>
      </c>
      <c r="I26" s="7" t="str">
        <f t="shared" si="0"/>
        <v>?</v>
      </c>
      <c r="J26" s="51" t="e">
        <f t="shared" si="1"/>
        <v>#DIV/0!</v>
      </c>
      <c r="K26" s="51" t="e">
        <f t="shared" si="1"/>
        <v>#DIV/0!</v>
      </c>
      <c r="L26" s="51" t="e">
        <f t="shared" si="1"/>
        <v>#DIV/0!</v>
      </c>
      <c r="M26" s="51" t="e">
        <f t="shared" si="1"/>
        <v>#DIV/0!</v>
      </c>
      <c r="N26" s="51" t="e">
        <f t="shared" si="1"/>
        <v>#DIV/0!</v>
      </c>
      <c r="O26" s="52" t="e">
        <f t="shared" si="2"/>
        <v>#DIV/0!</v>
      </c>
    </row>
    <row r="27" spans="1:15" x14ac:dyDescent="0.3">
      <c r="A27" s="72" t="s">
        <v>18</v>
      </c>
      <c r="B27" s="7">
        <f>SUMIF('Tuntimerkintöjen yhteenveto'!$B:$B,'Luokitukset (2)'!$A27,'Tuntimerkintöjen yhteenveto'!$C:$C)</f>
        <v>0</v>
      </c>
      <c r="C27" s="7">
        <f>SUMIF('Tuntimerkintöjen yhteenveto'!$B:$B,'Luokitukset (2)'!$A27,'Tuntimerkintöjen yhteenveto'!$D:$D)</f>
        <v>0</v>
      </c>
      <c r="D27" s="7">
        <f>SUMIF('Tuntimerkintöjen yhteenveto'!$B:$B,'Luokitukset (2)'!$A27,'Tuntimerkintöjen yhteenveto'!$E:$E)</f>
        <v>0</v>
      </c>
      <c r="E27" s="7">
        <f>SUMIF('Tuntimerkintöjen yhteenveto'!$B:$B,'Luokitukset (2)'!$A27,'Tuntimerkintöjen yhteenveto'!$F:$F)</f>
        <v>0</v>
      </c>
      <c r="F27" s="7">
        <f>SUMIF('Tuntimerkintöjen yhteenveto'!$B:$B,'Luokitukset (2)'!$A27,'Tuntimerkintöjen yhteenveto'!$G:$G)</f>
        <v>0</v>
      </c>
      <c r="G27" s="7">
        <f>SUMIF('Tuntimerkintöjen yhteenveto'!$B:$B,'Luokitukset (2)'!$A27,'Tuntimerkintöjen yhteenveto'!$H:$H)</f>
        <v>0</v>
      </c>
      <c r="I27" s="7" t="str">
        <f t="shared" si="0"/>
        <v>?</v>
      </c>
      <c r="J27" s="51" t="e">
        <f t="shared" si="1"/>
        <v>#DIV/0!</v>
      </c>
      <c r="K27" s="51" t="e">
        <f t="shared" si="1"/>
        <v>#DIV/0!</v>
      </c>
      <c r="L27" s="51" t="e">
        <f t="shared" si="1"/>
        <v>#DIV/0!</v>
      </c>
      <c r="M27" s="51" t="e">
        <f t="shared" si="1"/>
        <v>#DIV/0!</v>
      </c>
      <c r="N27" s="51" t="e">
        <f t="shared" si="1"/>
        <v>#DIV/0!</v>
      </c>
      <c r="O27" s="52" t="e">
        <f t="shared" si="2"/>
        <v>#DIV/0!</v>
      </c>
    </row>
    <row r="28" spans="1:15" x14ac:dyDescent="0.3">
      <c r="A28" s="72" t="s">
        <v>18</v>
      </c>
      <c r="B28" s="7">
        <f>SUMIF('Tuntimerkintöjen yhteenveto'!$B:$B,'Luokitukset (2)'!$A28,'Tuntimerkintöjen yhteenveto'!$C:$C)</f>
        <v>0</v>
      </c>
      <c r="C28" s="7">
        <f>SUMIF('Tuntimerkintöjen yhteenveto'!$B:$B,'Luokitukset (2)'!$A28,'Tuntimerkintöjen yhteenveto'!$D:$D)</f>
        <v>0</v>
      </c>
      <c r="D28" s="7">
        <f>SUMIF('Tuntimerkintöjen yhteenveto'!$B:$B,'Luokitukset (2)'!$A28,'Tuntimerkintöjen yhteenveto'!$E:$E)</f>
        <v>0</v>
      </c>
      <c r="E28" s="7">
        <f>SUMIF('Tuntimerkintöjen yhteenveto'!$B:$B,'Luokitukset (2)'!$A28,'Tuntimerkintöjen yhteenveto'!$F:$F)</f>
        <v>0</v>
      </c>
      <c r="F28" s="7">
        <f>SUMIF('Tuntimerkintöjen yhteenveto'!$B:$B,'Luokitukset (2)'!$A28,'Tuntimerkintöjen yhteenveto'!$G:$G)</f>
        <v>0</v>
      </c>
      <c r="G28" s="7">
        <f>SUMIF('Tuntimerkintöjen yhteenveto'!$B:$B,'Luokitukset (2)'!$A28,'Tuntimerkintöjen yhteenveto'!$H:$H)</f>
        <v>0</v>
      </c>
      <c r="I28" s="7" t="str">
        <f t="shared" si="0"/>
        <v>?</v>
      </c>
      <c r="J28" s="51" t="e">
        <f t="shared" si="1"/>
        <v>#DIV/0!</v>
      </c>
      <c r="K28" s="51" t="e">
        <f t="shared" si="1"/>
        <v>#DIV/0!</v>
      </c>
      <c r="L28" s="51" t="e">
        <f t="shared" si="1"/>
        <v>#DIV/0!</v>
      </c>
      <c r="M28" s="51" t="e">
        <f t="shared" si="1"/>
        <v>#DIV/0!</v>
      </c>
      <c r="N28" s="51" t="e">
        <f t="shared" si="1"/>
        <v>#DIV/0!</v>
      </c>
      <c r="O28" s="52" t="e">
        <f t="shared" si="2"/>
        <v>#DIV/0!</v>
      </c>
    </row>
    <row r="29" spans="1:15" x14ac:dyDescent="0.3">
      <c r="A29" s="72" t="s">
        <v>18</v>
      </c>
      <c r="B29" s="7">
        <f>SUMIF('Tuntimerkintöjen yhteenveto'!$B:$B,'Luokitukset (2)'!$A29,'Tuntimerkintöjen yhteenveto'!$C:$C)</f>
        <v>0</v>
      </c>
      <c r="C29" s="7">
        <f>SUMIF('Tuntimerkintöjen yhteenveto'!$B:$B,'Luokitukset (2)'!$A29,'Tuntimerkintöjen yhteenveto'!$D:$D)</f>
        <v>0</v>
      </c>
      <c r="D29" s="7">
        <f>SUMIF('Tuntimerkintöjen yhteenveto'!$B:$B,'Luokitukset (2)'!$A29,'Tuntimerkintöjen yhteenveto'!$E:$E)</f>
        <v>0</v>
      </c>
      <c r="E29" s="7">
        <f>SUMIF('Tuntimerkintöjen yhteenveto'!$B:$B,'Luokitukset (2)'!$A29,'Tuntimerkintöjen yhteenveto'!$F:$F)</f>
        <v>0</v>
      </c>
      <c r="F29" s="7">
        <f>SUMIF('Tuntimerkintöjen yhteenveto'!$B:$B,'Luokitukset (2)'!$A29,'Tuntimerkintöjen yhteenveto'!$G:$G)</f>
        <v>0</v>
      </c>
      <c r="G29" s="7">
        <f>SUMIF('Tuntimerkintöjen yhteenveto'!$B:$B,'Luokitukset (2)'!$A29,'Tuntimerkintöjen yhteenveto'!$H:$H)</f>
        <v>0</v>
      </c>
      <c r="I29" s="7" t="str">
        <f t="shared" si="0"/>
        <v>?</v>
      </c>
      <c r="J29" s="51" t="e">
        <f t="shared" si="1"/>
        <v>#DIV/0!</v>
      </c>
      <c r="K29" s="51" t="e">
        <f t="shared" si="1"/>
        <v>#DIV/0!</v>
      </c>
      <c r="L29" s="51" t="e">
        <f t="shared" si="1"/>
        <v>#DIV/0!</v>
      </c>
      <c r="M29" s="51" t="e">
        <f t="shared" si="1"/>
        <v>#DIV/0!</v>
      </c>
      <c r="N29" s="51" t="e">
        <f t="shared" si="1"/>
        <v>#DIV/0!</v>
      </c>
      <c r="O29" s="52" t="e">
        <f t="shared" si="2"/>
        <v>#DIV/0!</v>
      </c>
    </row>
    <row r="30" spans="1:15" x14ac:dyDescent="0.3">
      <c r="A30" s="72" t="s">
        <v>18</v>
      </c>
      <c r="B30" s="7">
        <f>SUMIF('Tuntimerkintöjen yhteenveto'!$B:$B,'Luokitukset (2)'!$A30,'Tuntimerkintöjen yhteenveto'!$C:$C)</f>
        <v>0</v>
      </c>
      <c r="C30" s="7">
        <f>SUMIF('Tuntimerkintöjen yhteenveto'!$B:$B,'Luokitukset (2)'!$A30,'Tuntimerkintöjen yhteenveto'!$D:$D)</f>
        <v>0</v>
      </c>
      <c r="D30" s="7">
        <f>SUMIF('Tuntimerkintöjen yhteenveto'!$B:$B,'Luokitukset (2)'!$A30,'Tuntimerkintöjen yhteenveto'!$E:$E)</f>
        <v>0</v>
      </c>
      <c r="E30" s="7">
        <f>SUMIF('Tuntimerkintöjen yhteenveto'!$B:$B,'Luokitukset (2)'!$A30,'Tuntimerkintöjen yhteenveto'!$F:$F)</f>
        <v>0</v>
      </c>
      <c r="F30" s="7">
        <f>SUMIF('Tuntimerkintöjen yhteenveto'!$B:$B,'Luokitukset (2)'!$A30,'Tuntimerkintöjen yhteenveto'!$G:$G)</f>
        <v>0</v>
      </c>
      <c r="G30" s="7">
        <f>SUMIF('Tuntimerkintöjen yhteenveto'!$B:$B,'Luokitukset (2)'!$A30,'Tuntimerkintöjen yhteenveto'!$H:$H)</f>
        <v>0</v>
      </c>
      <c r="I30" s="7" t="str">
        <f t="shared" si="0"/>
        <v>?</v>
      </c>
      <c r="J30" s="51" t="e">
        <f t="shared" si="1"/>
        <v>#DIV/0!</v>
      </c>
      <c r="K30" s="51" t="e">
        <f t="shared" si="1"/>
        <v>#DIV/0!</v>
      </c>
      <c r="L30" s="51" t="e">
        <f t="shared" si="1"/>
        <v>#DIV/0!</v>
      </c>
      <c r="M30" s="51" t="e">
        <f t="shared" si="1"/>
        <v>#DIV/0!</v>
      </c>
      <c r="N30" s="51" t="e">
        <f t="shared" si="1"/>
        <v>#DIV/0!</v>
      </c>
      <c r="O30" s="52" t="e">
        <f t="shared" si="2"/>
        <v>#DIV/0!</v>
      </c>
    </row>
    <row r="31" spans="1:15" x14ac:dyDescent="0.3">
      <c r="A31" s="72" t="s">
        <v>18</v>
      </c>
      <c r="B31" s="7">
        <f>SUMIF('Tuntimerkintöjen yhteenveto'!$B:$B,'Luokitukset (2)'!$A31,'Tuntimerkintöjen yhteenveto'!$C:$C)</f>
        <v>0</v>
      </c>
      <c r="C31" s="7">
        <f>SUMIF('Tuntimerkintöjen yhteenveto'!$B:$B,'Luokitukset (2)'!$A31,'Tuntimerkintöjen yhteenveto'!$D:$D)</f>
        <v>0</v>
      </c>
      <c r="D31" s="7">
        <f>SUMIF('Tuntimerkintöjen yhteenveto'!$B:$B,'Luokitukset (2)'!$A31,'Tuntimerkintöjen yhteenveto'!$E:$E)</f>
        <v>0</v>
      </c>
      <c r="E31" s="7">
        <f>SUMIF('Tuntimerkintöjen yhteenveto'!$B:$B,'Luokitukset (2)'!$A31,'Tuntimerkintöjen yhteenveto'!$F:$F)</f>
        <v>0</v>
      </c>
      <c r="F31" s="7">
        <f>SUMIF('Tuntimerkintöjen yhteenveto'!$B:$B,'Luokitukset (2)'!$A31,'Tuntimerkintöjen yhteenveto'!$G:$G)</f>
        <v>0</v>
      </c>
      <c r="G31" s="7">
        <f>SUMIF('Tuntimerkintöjen yhteenveto'!$B:$B,'Luokitukset (2)'!$A31,'Tuntimerkintöjen yhteenveto'!$H:$H)</f>
        <v>0</v>
      </c>
      <c r="I31" s="7" t="str">
        <f t="shared" si="0"/>
        <v>?</v>
      </c>
      <c r="J31" s="51" t="e">
        <f t="shared" si="1"/>
        <v>#DIV/0!</v>
      </c>
      <c r="K31" s="51" t="e">
        <f t="shared" si="1"/>
        <v>#DIV/0!</v>
      </c>
      <c r="L31" s="51" t="e">
        <f t="shared" si="1"/>
        <v>#DIV/0!</v>
      </c>
      <c r="M31" s="51" t="e">
        <f t="shared" si="1"/>
        <v>#DIV/0!</v>
      </c>
      <c r="N31" s="51" t="e">
        <f t="shared" si="1"/>
        <v>#DIV/0!</v>
      </c>
      <c r="O31" s="52" t="e">
        <f t="shared" si="2"/>
        <v>#DIV/0!</v>
      </c>
    </row>
    <row r="32" spans="1:15" x14ac:dyDescent="0.3">
      <c r="A32" s="72" t="s">
        <v>18</v>
      </c>
      <c r="B32" s="7">
        <f>SUMIF('Tuntimerkintöjen yhteenveto'!$B:$B,'Luokitukset (2)'!$A32,'Tuntimerkintöjen yhteenveto'!$C:$C)</f>
        <v>0</v>
      </c>
      <c r="C32" s="7">
        <f>SUMIF('Tuntimerkintöjen yhteenveto'!$B:$B,'Luokitukset (2)'!$A32,'Tuntimerkintöjen yhteenveto'!$D:$D)</f>
        <v>0</v>
      </c>
      <c r="D32" s="7">
        <f>SUMIF('Tuntimerkintöjen yhteenveto'!$B:$B,'Luokitukset (2)'!$A32,'Tuntimerkintöjen yhteenveto'!$E:$E)</f>
        <v>0</v>
      </c>
      <c r="E32" s="7">
        <f>SUMIF('Tuntimerkintöjen yhteenveto'!$B:$B,'Luokitukset (2)'!$A32,'Tuntimerkintöjen yhteenveto'!$F:$F)</f>
        <v>0</v>
      </c>
      <c r="F32" s="7">
        <f>SUMIF('Tuntimerkintöjen yhteenveto'!$B:$B,'Luokitukset (2)'!$A32,'Tuntimerkintöjen yhteenveto'!$G:$G)</f>
        <v>0</v>
      </c>
      <c r="G32" s="7">
        <f>SUMIF('Tuntimerkintöjen yhteenveto'!$B:$B,'Luokitukset (2)'!$A32,'Tuntimerkintöjen yhteenveto'!$H:$H)</f>
        <v>0</v>
      </c>
      <c r="I32" s="7" t="str">
        <f t="shared" si="0"/>
        <v>?</v>
      </c>
      <c r="J32" s="51" t="e">
        <f t="shared" si="1"/>
        <v>#DIV/0!</v>
      </c>
      <c r="K32" s="51" t="e">
        <f t="shared" si="1"/>
        <v>#DIV/0!</v>
      </c>
      <c r="L32" s="51" t="e">
        <f t="shared" si="1"/>
        <v>#DIV/0!</v>
      </c>
      <c r="M32" s="51" t="e">
        <f t="shared" si="1"/>
        <v>#DIV/0!</v>
      </c>
      <c r="N32" s="51" t="e">
        <f t="shared" si="1"/>
        <v>#DIV/0!</v>
      </c>
      <c r="O32" s="52" t="e">
        <f t="shared" si="2"/>
        <v>#DIV/0!</v>
      </c>
    </row>
    <row r="33" spans="1:15" x14ac:dyDescent="0.3">
      <c r="A33" s="72" t="s">
        <v>18</v>
      </c>
      <c r="B33" s="7">
        <f>SUMIF('Tuntimerkintöjen yhteenveto'!$B:$B,'Luokitukset (2)'!$A33,'Tuntimerkintöjen yhteenveto'!$C:$C)</f>
        <v>0</v>
      </c>
      <c r="C33" s="7">
        <f>SUMIF('Tuntimerkintöjen yhteenveto'!$B:$B,'Luokitukset (2)'!$A33,'Tuntimerkintöjen yhteenveto'!$D:$D)</f>
        <v>0</v>
      </c>
      <c r="D33" s="7">
        <f>SUMIF('Tuntimerkintöjen yhteenveto'!$B:$B,'Luokitukset (2)'!$A33,'Tuntimerkintöjen yhteenveto'!$E:$E)</f>
        <v>0</v>
      </c>
      <c r="E33" s="7">
        <f>SUMIF('Tuntimerkintöjen yhteenveto'!$B:$B,'Luokitukset (2)'!$A33,'Tuntimerkintöjen yhteenveto'!$F:$F)</f>
        <v>0</v>
      </c>
      <c r="F33" s="7">
        <f>SUMIF('Tuntimerkintöjen yhteenveto'!$B:$B,'Luokitukset (2)'!$A33,'Tuntimerkintöjen yhteenveto'!$G:$G)</f>
        <v>0</v>
      </c>
      <c r="G33" s="7">
        <f>SUMIF('Tuntimerkintöjen yhteenveto'!$B:$B,'Luokitukset (2)'!$A33,'Tuntimerkintöjen yhteenveto'!$H:$H)</f>
        <v>0</v>
      </c>
      <c r="I33" s="7" t="str">
        <f t="shared" si="0"/>
        <v>?</v>
      </c>
      <c r="J33" s="51" t="e">
        <f t="shared" si="1"/>
        <v>#DIV/0!</v>
      </c>
      <c r="K33" s="51" t="e">
        <f t="shared" si="1"/>
        <v>#DIV/0!</v>
      </c>
      <c r="L33" s="51" t="e">
        <f t="shared" si="1"/>
        <v>#DIV/0!</v>
      </c>
      <c r="M33" s="51" t="e">
        <f t="shared" si="1"/>
        <v>#DIV/0!</v>
      </c>
      <c r="N33" s="51" t="e">
        <f t="shared" si="1"/>
        <v>#DIV/0!</v>
      </c>
      <c r="O33" s="52" t="e">
        <f t="shared" si="2"/>
        <v>#DIV/0!</v>
      </c>
    </row>
    <row r="34" spans="1:15" x14ac:dyDescent="0.3">
      <c r="A34" s="72" t="s">
        <v>18</v>
      </c>
      <c r="B34" s="7">
        <f>SUMIF('Tuntimerkintöjen yhteenveto'!$B:$B,'Luokitukset (2)'!$A34,'Tuntimerkintöjen yhteenveto'!$C:$C)</f>
        <v>0</v>
      </c>
      <c r="C34" s="7">
        <f>SUMIF('Tuntimerkintöjen yhteenveto'!$B:$B,'Luokitukset (2)'!$A34,'Tuntimerkintöjen yhteenveto'!$D:$D)</f>
        <v>0</v>
      </c>
      <c r="D34" s="7">
        <f>SUMIF('Tuntimerkintöjen yhteenveto'!$B:$B,'Luokitukset (2)'!$A34,'Tuntimerkintöjen yhteenveto'!$E:$E)</f>
        <v>0</v>
      </c>
      <c r="E34" s="7">
        <f>SUMIF('Tuntimerkintöjen yhteenveto'!$B:$B,'Luokitukset (2)'!$A34,'Tuntimerkintöjen yhteenveto'!$F:$F)</f>
        <v>0</v>
      </c>
      <c r="F34" s="7">
        <f>SUMIF('Tuntimerkintöjen yhteenveto'!$B:$B,'Luokitukset (2)'!$A34,'Tuntimerkintöjen yhteenveto'!$G:$G)</f>
        <v>0</v>
      </c>
      <c r="G34" s="7">
        <f>SUMIF('Tuntimerkintöjen yhteenveto'!$B:$B,'Luokitukset (2)'!$A34,'Tuntimerkintöjen yhteenveto'!$H:$H)</f>
        <v>0</v>
      </c>
      <c r="I34" s="7" t="str">
        <f t="shared" si="0"/>
        <v>?</v>
      </c>
      <c r="J34" s="51" t="e">
        <f t="shared" ref="J34:N50" si="3">B34/$G34</f>
        <v>#DIV/0!</v>
      </c>
      <c r="K34" s="51" t="e">
        <f t="shared" si="3"/>
        <v>#DIV/0!</v>
      </c>
      <c r="L34" s="51" t="e">
        <f t="shared" si="3"/>
        <v>#DIV/0!</v>
      </c>
      <c r="M34" s="51" t="e">
        <f t="shared" si="3"/>
        <v>#DIV/0!</v>
      </c>
      <c r="N34" s="51" t="e">
        <f t="shared" si="3"/>
        <v>#DIV/0!</v>
      </c>
      <c r="O34" s="52" t="e">
        <f t="shared" si="2"/>
        <v>#DIV/0!</v>
      </c>
    </row>
    <row r="35" spans="1:15" x14ac:dyDescent="0.3">
      <c r="A35" s="72" t="s">
        <v>18</v>
      </c>
      <c r="B35" s="7">
        <f>SUMIF('Tuntimerkintöjen yhteenveto'!$B:$B,'Luokitukset (2)'!$A35,'Tuntimerkintöjen yhteenveto'!$C:$C)</f>
        <v>0</v>
      </c>
      <c r="C35" s="7">
        <f>SUMIF('Tuntimerkintöjen yhteenveto'!$B:$B,'Luokitukset (2)'!$A35,'Tuntimerkintöjen yhteenveto'!$D:$D)</f>
        <v>0</v>
      </c>
      <c r="D35" s="7">
        <f>SUMIF('Tuntimerkintöjen yhteenveto'!$B:$B,'Luokitukset (2)'!$A35,'Tuntimerkintöjen yhteenveto'!$E:$E)</f>
        <v>0</v>
      </c>
      <c r="E35" s="7">
        <f>SUMIF('Tuntimerkintöjen yhteenveto'!$B:$B,'Luokitukset (2)'!$A35,'Tuntimerkintöjen yhteenveto'!$F:$F)</f>
        <v>0</v>
      </c>
      <c r="F35" s="7">
        <f>SUMIF('Tuntimerkintöjen yhteenveto'!$B:$B,'Luokitukset (2)'!$A35,'Tuntimerkintöjen yhteenveto'!$G:$G)</f>
        <v>0</v>
      </c>
      <c r="G35" s="7">
        <f>SUMIF('Tuntimerkintöjen yhteenveto'!$B:$B,'Luokitukset (2)'!$A35,'Tuntimerkintöjen yhteenveto'!$H:$H)</f>
        <v>0</v>
      </c>
      <c r="I35" s="7" t="str">
        <f t="shared" si="0"/>
        <v>?</v>
      </c>
      <c r="J35" s="51" t="e">
        <f t="shared" si="3"/>
        <v>#DIV/0!</v>
      </c>
      <c r="K35" s="51" t="e">
        <f t="shared" si="3"/>
        <v>#DIV/0!</v>
      </c>
      <c r="L35" s="51" t="e">
        <f t="shared" si="3"/>
        <v>#DIV/0!</v>
      </c>
      <c r="M35" s="51" t="e">
        <f t="shared" si="3"/>
        <v>#DIV/0!</v>
      </c>
      <c r="N35" s="51" t="e">
        <f t="shared" si="3"/>
        <v>#DIV/0!</v>
      </c>
      <c r="O35" s="52" t="e">
        <f t="shared" si="2"/>
        <v>#DIV/0!</v>
      </c>
    </row>
    <row r="36" spans="1:15" x14ac:dyDescent="0.3">
      <c r="A36" s="72" t="s">
        <v>18</v>
      </c>
      <c r="B36" s="7">
        <f>SUMIF('Tuntimerkintöjen yhteenveto'!$B:$B,'Luokitukset (2)'!$A36,'Tuntimerkintöjen yhteenveto'!$C:$C)</f>
        <v>0</v>
      </c>
      <c r="C36" s="7">
        <f>SUMIF('Tuntimerkintöjen yhteenveto'!$B:$B,'Luokitukset (2)'!$A36,'Tuntimerkintöjen yhteenveto'!$D:$D)</f>
        <v>0</v>
      </c>
      <c r="D36" s="7">
        <f>SUMIF('Tuntimerkintöjen yhteenveto'!$B:$B,'Luokitukset (2)'!$A36,'Tuntimerkintöjen yhteenveto'!$E:$E)</f>
        <v>0</v>
      </c>
      <c r="E36" s="7">
        <f>SUMIF('Tuntimerkintöjen yhteenveto'!$B:$B,'Luokitukset (2)'!$A36,'Tuntimerkintöjen yhteenveto'!$F:$F)</f>
        <v>0</v>
      </c>
      <c r="F36" s="7">
        <f>SUMIF('Tuntimerkintöjen yhteenveto'!$B:$B,'Luokitukset (2)'!$A36,'Tuntimerkintöjen yhteenveto'!$G:$G)</f>
        <v>0</v>
      </c>
      <c r="G36" s="7">
        <f>SUMIF('Tuntimerkintöjen yhteenveto'!$B:$B,'Luokitukset (2)'!$A36,'Tuntimerkintöjen yhteenveto'!$H:$H)</f>
        <v>0</v>
      </c>
      <c r="I36" s="7" t="str">
        <f t="shared" si="0"/>
        <v>?</v>
      </c>
      <c r="J36" s="51" t="e">
        <f t="shared" si="3"/>
        <v>#DIV/0!</v>
      </c>
      <c r="K36" s="51" t="e">
        <f t="shared" si="3"/>
        <v>#DIV/0!</v>
      </c>
      <c r="L36" s="51" t="e">
        <f t="shared" si="3"/>
        <v>#DIV/0!</v>
      </c>
      <c r="M36" s="51" t="e">
        <f t="shared" si="3"/>
        <v>#DIV/0!</v>
      </c>
      <c r="N36" s="51" t="e">
        <f t="shared" si="3"/>
        <v>#DIV/0!</v>
      </c>
      <c r="O36" s="52" t="e">
        <f t="shared" si="2"/>
        <v>#DIV/0!</v>
      </c>
    </row>
    <row r="37" spans="1:15" x14ac:dyDescent="0.3">
      <c r="A37" s="72" t="s">
        <v>18</v>
      </c>
      <c r="B37" s="7">
        <f>SUMIF('Tuntimerkintöjen yhteenveto'!$B:$B,'Luokitukset (2)'!$A37,'Tuntimerkintöjen yhteenveto'!$C:$C)</f>
        <v>0</v>
      </c>
      <c r="C37" s="7">
        <f>SUMIF('Tuntimerkintöjen yhteenveto'!$B:$B,'Luokitukset (2)'!$A37,'Tuntimerkintöjen yhteenveto'!$D:$D)</f>
        <v>0</v>
      </c>
      <c r="D37" s="7">
        <f>SUMIF('Tuntimerkintöjen yhteenveto'!$B:$B,'Luokitukset (2)'!$A37,'Tuntimerkintöjen yhteenveto'!$E:$E)</f>
        <v>0</v>
      </c>
      <c r="E37" s="7">
        <f>SUMIF('Tuntimerkintöjen yhteenveto'!$B:$B,'Luokitukset (2)'!$A37,'Tuntimerkintöjen yhteenveto'!$F:$F)</f>
        <v>0</v>
      </c>
      <c r="F37" s="7">
        <f>SUMIF('Tuntimerkintöjen yhteenveto'!$B:$B,'Luokitukset (2)'!$A37,'Tuntimerkintöjen yhteenveto'!$G:$G)</f>
        <v>0</v>
      </c>
      <c r="G37" s="7">
        <f>SUMIF('Tuntimerkintöjen yhteenveto'!$B:$B,'Luokitukset (2)'!$A37,'Tuntimerkintöjen yhteenveto'!$H:$H)</f>
        <v>0</v>
      </c>
      <c r="I37" s="7" t="str">
        <f t="shared" si="0"/>
        <v>?</v>
      </c>
      <c r="J37" s="51" t="e">
        <f t="shared" si="3"/>
        <v>#DIV/0!</v>
      </c>
      <c r="K37" s="51" t="e">
        <f t="shared" si="3"/>
        <v>#DIV/0!</v>
      </c>
      <c r="L37" s="51" t="e">
        <f t="shared" si="3"/>
        <v>#DIV/0!</v>
      </c>
      <c r="M37" s="51" t="e">
        <f t="shared" si="3"/>
        <v>#DIV/0!</v>
      </c>
      <c r="N37" s="51" t="e">
        <f t="shared" si="3"/>
        <v>#DIV/0!</v>
      </c>
      <c r="O37" s="52" t="e">
        <f t="shared" si="2"/>
        <v>#DIV/0!</v>
      </c>
    </row>
    <row r="38" spans="1:15" x14ac:dyDescent="0.3">
      <c r="A38" s="72" t="s">
        <v>18</v>
      </c>
      <c r="B38" s="7">
        <f>SUMIF('Tuntimerkintöjen yhteenveto'!$B:$B,'Luokitukset (2)'!$A38,'Tuntimerkintöjen yhteenveto'!$C:$C)</f>
        <v>0</v>
      </c>
      <c r="C38" s="7">
        <f>SUMIF('Tuntimerkintöjen yhteenveto'!$B:$B,'Luokitukset (2)'!$A38,'Tuntimerkintöjen yhteenveto'!$D:$D)</f>
        <v>0</v>
      </c>
      <c r="D38" s="7">
        <f>SUMIF('Tuntimerkintöjen yhteenveto'!$B:$B,'Luokitukset (2)'!$A38,'Tuntimerkintöjen yhteenveto'!$E:$E)</f>
        <v>0</v>
      </c>
      <c r="E38" s="7">
        <f>SUMIF('Tuntimerkintöjen yhteenveto'!$B:$B,'Luokitukset (2)'!$A38,'Tuntimerkintöjen yhteenveto'!$F:$F)</f>
        <v>0</v>
      </c>
      <c r="F38" s="7">
        <f>SUMIF('Tuntimerkintöjen yhteenveto'!$B:$B,'Luokitukset (2)'!$A38,'Tuntimerkintöjen yhteenveto'!$G:$G)</f>
        <v>0</v>
      </c>
      <c r="G38" s="7">
        <f>SUMIF('Tuntimerkintöjen yhteenveto'!$B:$B,'Luokitukset (2)'!$A38,'Tuntimerkintöjen yhteenveto'!$H:$H)</f>
        <v>0</v>
      </c>
      <c r="I38" s="7" t="str">
        <f t="shared" si="0"/>
        <v>?</v>
      </c>
      <c r="J38" s="51" t="e">
        <f t="shared" si="3"/>
        <v>#DIV/0!</v>
      </c>
      <c r="K38" s="51" t="e">
        <f t="shared" si="3"/>
        <v>#DIV/0!</v>
      </c>
      <c r="L38" s="51" t="e">
        <f t="shared" si="3"/>
        <v>#DIV/0!</v>
      </c>
      <c r="M38" s="51" t="e">
        <f t="shared" si="3"/>
        <v>#DIV/0!</v>
      </c>
      <c r="N38" s="51" t="e">
        <f t="shared" si="3"/>
        <v>#DIV/0!</v>
      </c>
      <c r="O38" s="52" t="e">
        <f t="shared" si="2"/>
        <v>#DIV/0!</v>
      </c>
    </row>
    <row r="39" spans="1:15" x14ac:dyDescent="0.3">
      <c r="A39" s="72" t="s">
        <v>18</v>
      </c>
      <c r="B39" s="7">
        <f>SUMIF('Tuntimerkintöjen yhteenveto'!$B:$B,'Luokitukset (2)'!$A39,'Tuntimerkintöjen yhteenveto'!$C:$C)</f>
        <v>0</v>
      </c>
      <c r="C39" s="7">
        <f>SUMIF('Tuntimerkintöjen yhteenveto'!$B:$B,'Luokitukset (2)'!$A39,'Tuntimerkintöjen yhteenveto'!$D:$D)</f>
        <v>0</v>
      </c>
      <c r="D39" s="7">
        <f>SUMIF('Tuntimerkintöjen yhteenveto'!$B:$B,'Luokitukset (2)'!$A39,'Tuntimerkintöjen yhteenveto'!$E:$E)</f>
        <v>0</v>
      </c>
      <c r="E39" s="7">
        <f>SUMIF('Tuntimerkintöjen yhteenveto'!$B:$B,'Luokitukset (2)'!$A39,'Tuntimerkintöjen yhteenveto'!$F:$F)</f>
        <v>0</v>
      </c>
      <c r="F39" s="7">
        <f>SUMIF('Tuntimerkintöjen yhteenveto'!$B:$B,'Luokitukset (2)'!$A39,'Tuntimerkintöjen yhteenveto'!$G:$G)</f>
        <v>0</v>
      </c>
      <c r="G39" s="7">
        <f>SUMIF('Tuntimerkintöjen yhteenveto'!$B:$B,'Luokitukset (2)'!$A39,'Tuntimerkintöjen yhteenveto'!$H:$H)</f>
        <v>0</v>
      </c>
      <c r="I39" s="7" t="str">
        <f t="shared" si="0"/>
        <v>?</v>
      </c>
      <c r="J39" s="51" t="e">
        <f t="shared" si="3"/>
        <v>#DIV/0!</v>
      </c>
      <c r="K39" s="51" t="e">
        <f t="shared" si="3"/>
        <v>#DIV/0!</v>
      </c>
      <c r="L39" s="51" t="e">
        <f t="shared" si="3"/>
        <v>#DIV/0!</v>
      </c>
      <c r="M39" s="51" t="e">
        <f t="shared" si="3"/>
        <v>#DIV/0!</v>
      </c>
      <c r="N39" s="51" t="e">
        <f t="shared" si="3"/>
        <v>#DIV/0!</v>
      </c>
      <c r="O39" s="52" t="e">
        <f t="shared" si="2"/>
        <v>#DIV/0!</v>
      </c>
    </row>
    <row r="40" spans="1:15" x14ac:dyDescent="0.3">
      <c r="A40" s="72" t="s">
        <v>18</v>
      </c>
      <c r="B40" s="7">
        <f>SUMIF('Tuntimerkintöjen yhteenveto'!$B:$B,'Luokitukset (2)'!$A40,'Tuntimerkintöjen yhteenveto'!$C:$C)</f>
        <v>0</v>
      </c>
      <c r="C40" s="7">
        <f>SUMIF('Tuntimerkintöjen yhteenveto'!$B:$B,'Luokitukset (2)'!$A40,'Tuntimerkintöjen yhteenveto'!$D:$D)</f>
        <v>0</v>
      </c>
      <c r="D40" s="7">
        <f>SUMIF('Tuntimerkintöjen yhteenveto'!$B:$B,'Luokitukset (2)'!$A40,'Tuntimerkintöjen yhteenveto'!$E:$E)</f>
        <v>0</v>
      </c>
      <c r="E40" s="7">
        <f>SUMIF('Tuntimerkintöjen yhteenveto'!$B:$B,'Luokitukset (2)'!$A40,'Tuntimerkintöjen yhteenveto'!$F:$F)</f>
        <v>0</v>
      </c>
      <c r="F40" s="7">
        <f>SUMIF('Tuntimerkintöjen yhteenveto'!$B:$B,'Luokitukset (2)'!$A40,'Tuntimerkintöjen yhteenveto'!$G:$G)</f>
        <v>0</v>
      </c>
      <c r="G40" s="7">
        <f>SUMIF('Tuntimerkintöjen yhteenveto'!$B:$B,'Luokitukset (2)'!$A40,'Tuntimerkintöjen yhteenveto'!$H:$H)</f>
        <v>0</v>
      </c>
      <c r="I40" s="7" t="str">
        <f t="shared" si="0"/>
        <v>?</v>
      </c>
      <c r="J40" s="51" t="e">
        <f t="shared" si="3"/>
        <v>#DIV/0!</v>
      </c>
      <c r="K40" s="51" t="e">
        <f t="shared" si="3"/>
        <v>#DIV/0!</v>
      </c>
      <c r="L40" s="51" t="e">
        <f t="shared" si="3"/>
        <v>#DIV/0!</v>
      </c>
      <c r="M40" s="51" t="e">
        <f t="shared" si="3"/>
        <v>#DIV/0!</v>
      </c>
      <c r="N40" s="51" t="e">
        <f t="shared" si="3"/>
        <v>#DIV/0!</v>
      </c>
      <c r="O40" s="52" t="e">
        <f t="shared" si="2"/>
        <v>#DIV/0!</v>
      </c>
    </row>
    <row r="41" spans="1:15" x14ac:dyDescent="0.3">
      <c r="A41" s="72" t="s">
        <v>18</v>
      </c>
      <c r="B41" s="7">
        <f>SUMIF('Tuntimerkintöjen yhteenveto'!$B:$B,'Luokitukset (2)'!$A41,'Tuntimerkintöjen yhteenveto'!$C:$C)</f>
        <v>0</v>
      </c>
      <c r="C41" s="7">
        <f>SUMIF('Tuntimerkintöjen yhteenveto'!$B:$B,'Luokitukset (2)'!$A41,'Tuntimerkintöjen yhteenveto'!$D:$D)</f>
        <v>0</v>
      </c>
      <c r="D41" s="7">
        <f>SUMIF('Tuntimerkintöjen yhteenveto'!$B:$B,'Luokitukset (2)'!$A41,'Tuntimerkintöjen yhteenveto'!$E:$E)</f>
        <v>0</v>
      </c>
      <c r="E41" s="7">
        <f>SUMIF('Tuntimerkintöjen yhteenveto'!$B:$B,'Luokitukset (2)'!$A41,'Tuntimerkintöjen yhteenveto'!$F:$F)</f>
        <v>0</v>
      </c>
      <c r="F41" s="7">
        <f>SUMIF('Tuntimerkintöjen yhteenveto'!$B:$B,'Luokitukset (2)'!$A41,'Tuntimerkintöjen yhteenveto'!$G:$G)</f>
        <v>0</v>
      </c>
      <c r="G41" s="7">
        <f>SUMIF('Tuntimerkintöjen yhteenveto'!$B:$B,'Luokitukset (2)'!$A41,'Tuntimerkintöjen yhteenveto'!$H:$H)</f>
        <v>0</v>
      </c>
      <c r="I41" s="7" t="str">
        <f t="shared" si="0"/>
        <v>?</v>
      </c>
      <c r="J41" s="51" t="e">
        <f t="shared" si="3"/>
        <v>#DIV/0!</v>
      </c>
      <c r="K41" s="51" t="e">
        <f t="shared" si="3"/>
        <v>#DIV/0!</v>
      </c>
      <c r="L41" s="51" t="e">
        <f t="shared" si="3"/>
        <v>#DIV/0!</v>
      </c>
      <c r="M41" s="51" t="e">
        <f t="shared" si="3"/>
        <v>#DIV/0!</v>
      </c>
      <c r="N41" s="51" t="e">
        <f t="shared" si="3"/>
        <v>#DIV/0!</v>
      </c>
      <c r="O41" s="52" t="e">
        <f t="shared" si="2"/>
        <v>#DIV/0!</v>
      </c>
    </row>
    <row r="42" spans="1:15" x14ac:dyDescent="0.3">
      <c r="A42" s="72" t="s">
        <v>18</v>
      </c>
      <c r="B42" s="7">
        <f>SUMIF('Tuntimerkintöjen yhteenveto'!$B:$B,'Luokitukset (2)'!$A42,'Tuntimerkintöjen yhteenveto'!$C:$C)</f>
        <v>0</v>
      </c>
      <c r="C42" s="7">
        <f>SUMIF('Tuntimerkintöjen yhteenveto'!$B:$B,'Luokitukset (2)'!$A42,'Tuntimerkintöjen yhteenveto'!$D:$D)</f>
        <v>0</v>
      </c>
      <c r="D42" s="7">
        <f>SUMIF('Tuntimerkintöjen yhteenveto'!$B:$B,'Luokitukset (2)'!$A42,'Tuntimerkintöjen yhteenveto'!$E:$E)</f>
        <v>0</v>
      </c>
      <c r="E42" s="7">
        <f>SUMIF('Tuntimerkintöjen yhteenveto'!$B:$B,'Luokitukset (2)'!$A42,'Tuntimerkintöjen yhteenveto'!$F:$F)</f>
        <v>0</v>
      </c>
      <c r="F42" s="7">
        <f>SUMIF('Tuntimerkintöjen yhteenveto'!$B:$B,'Luokitukset (2)'!$A42,'Tuntimerkintöjen yhteenveto'!$G:$G)</f>
        <v>0</v>
      </c>
      <c r="G42" s="7">
        <f>SUMIF('Tuntimerkintöjen yhteenveto'!$B:$B,'Luokitukset (2)'!$A42,'Tuntimerkintöjen yhteenveto'!$H:$H)</f>
        <v>0</v>
      </c>
      <c r="I42" s="7" t="str">
        <f t="shared" si="0"/>
        <v>?</v>
      </c>
      <c r="J42" s="51" t="e">
        <f t="shared" si="3"/>
        <v>#DIV/0!</v>
      </c>
      <c r="K42" s="51" t="e">
        <f t="shared" si="3"/>
        <v>#DIV/0!</v>
      </c>
      <c r="L42" s="51" t="e">
        <f t="shared" si="3"/>
        <v>#DIV/0!</v>
      </c>
      <c r="M42" s="51" t="e">
        <f t="shared" si="3"/>
        <v>#DIV/0!</v>
      </c>
      <c r="N42" s="51" t="e">
        <f t="shared" si="3"/>
        <v>#DIV/0!</v>
      </c>
      <c r="O42" s="52" t="e">
        <f t="shared" si="2"/>
        <v>#DIV/0!</v>
      </c>
    </row>
    <row r="43" spans="1:15" x14ac:dyDescent="0.3">
      <c r="A43" s="72" t="s">
        <v>18</v>
      </c>
      <c r="B43" s="7">
        <f>SUMIF('Tuntimerkintöjen yhteenveto'!$B:$B,'Luokitukset (2)'!$A43,'Tuntimerkintöjen yhteenveto'!$C:$C)</f>
        <v>0</v>
      </c>
      <c r="C43" s="7">
        <f>SUMIF('Tuntimerkintöjen yhteenveto'!$B:$B,'Luokitukset (2)'!$A43,'Tuntimerkintöjen yhteenveto'!$D:$D)</f>
        <v>0</v>
      </c>
      <c r="D43" s="7">
        <f>SUMIF('Tuntimerkintöjen yhteenveto'!$B:$B,'Luokitukset (2)'!$A43,'Tuntimerkintöjen yhteenveto'!$E:$E)</f>
        <v>0</v>
      </c>
      <c r="E43" s="7">
        <f>SUMIF('Tuntimerkintöjen yhteenveto'!$B:$B,'Luokitukset (2)'!$A43,'Tuntimerkintöjen yhteenveto'!$F:$F)</f>
        <v>0</v>
      </c>
      <c r="F43" s="7">
        <f>SUMIF('Tuntimerkintöjen yhteenveto'!$B:$B,'Luokitukset (2)'!$A43,'Tuntimerkintöjen yhteenveto'!$G:$G)</f>
        <v>0</v>
      </c>
      <c r="G43" s="7">
        <f>SUMIF('Tuntimerkintöjen yhteenveto'!$B:$B,'Luokitukset (2)'!$A43,'Tuntimerkintöjen yhteenveto'!$H:$H)</f>
        <v>0</v>
      </c>
      <c r="I43" s="7" t="str">
        <f t="shared" si="0"/>
        <v>?</v>
      </c>
      <c r="J43" s="51" t="e">
        <f t="shared" si="3"/>
        <v>#DIV/0!</v>
      </c>
      <c r="K43" s="51" t="e">
        <f t="shared" si="3"/>
        <v>#DIV/0!</v>
      </c>
      <c r="L43" s="51" t="e">
        <f t="shared" si="3"/>
        <v>#DIV/0!</v>
      </c>
      <c r="M43" s="51" t="e">
        <f t="shared" si="3"/>
        <v>#DIV/0!</v>
      </c>
      <c r="N43" s="51" t="e">
        <f t="shared" si="3"/>
        <v>#DIV/0!</v>
      </c>
      <c r="O43" s="52" t="e">
        <f t="shared" si="2"/>
        <v>#DIV/0!</v>
      </c>
    </row>
    <row r="44" spans="1:15" x14ac:dyDescent="0.3">
      <c r="A44" s="72" t="s">
        <v>18</v>
      </c>
      <c r="B44" s="7">
        <f>SUMIF('Tuntimerkintöjen yhteenveto'!$B:$B,'Luokitukset (2)'!$A44,'Tuntimerkintöjen yhteenveto'!$C:$C)</f>
        <v>0</v>
      </c>
      <c r="C44" s="7">
        <f>SUMIF('Tuntimerkintöjen yhteenveto'!$B:$B,'Luokitukset (2)'!$A44,'Tuntimerkintöjen yhteenveto'!$D:$D)</f>
        <v>0</v>
      </c>
      <c r="D44" s="7">
        <f>SUMIF('Tuntimerkintöjen yhteenveto'!$B:$B,'Luokitukset (2)'!$A44,'Tuntimerkintöjen yhteenveto'!$E:$E)</f>
        <v>0</v>
      </c>
      <c r="E44" s="7">
        <f>SUMIF('Tuntimerkintöjen yhteenveto'!$B:$B,'Luokitukset (2)'!$A44,'Tuntimerkintöjen yhteenveto'!$F:$F)</f>
        <v>0</v>
      </c>
      <c r="F44" s="7">
        <f>SUMIF('Tuntimerkintöjen yhteenveto'!$B:$B,'Luokitukset (2)'!$A44,'Tuntimerkintöjen yhteenveto'!$G:$G)</f>
        <v>0</v>
      </c>
      <c r="G44" s="7">
        <f>SUMIF('Tuntimerkintöjen yhteenveto'!$B:$B,'Luokitukset (2)'!$A44,'Tuntimerkintöjen yhteenveto'!$H:$H)</f>
        <v>0</v>
      </c>
      <c r="I44" s="7" t="str">
        <f t="shared" si="0"/>
        <v>?</v>
      </c>
      <c r="J44" s="51" t="e">
        <f t="shared" si="3"/>
        <v>#DIV/0!</v>
      </c>
      <c r="K44" s="51" t="e">
        <f t="shared" si="3"/>
        <v>#DIV/0!</v>
      </c>
      <c r="L44" s="51" t="e">
        <f t="shared" si="3"/>
        <v>#DIV/0!</v>
      </c>
      <c r="M44" s="51" t="e">
        <f t="shared" si="3"/>
        <v>#DIV/0!</v>
      </c>
      <c r="N44" s="51" t="e">
        <f t="shared" si="3"/>
        <v>#DIV/0!</v>
      </c>
      <c r="O44" s="52" t="e">
        <f t="shared" si="2"/>
        <v>#DIV/0!</v>
      </c>
    </row>
    <row r="45" spans="1:15" x14ac:dyDescent="0.3">
      <c r="A45" s="72" t="s">
        <v>18</v>
      </c>
      <c r="B45" s="7">
        <f>SUMIF('Tuntimerkintöjen yhteenveto'!$B:$B,'Luokitukset (2)'!$A45,'Tuntimerkintöjen yhteenveto'!$C:$C)</f>
        <v>0</v>
      </c>
      <c r="C45" s="7">
        <f>SUMIF('Tuntimerkintöjen yhteenveto'!$B:$B,'Luokitukset (2)'!$A45,'Tuntimerkintöjen yhteenveto'!$D:$D)</f>
        <v>0</v>
      </c>
      <c r="D45" s="7">
        <f>SUMIF('Tuntimerkintöjen yhteenveto'!$B:$B,'Luokitukset (2)'!$A45,'Tuntimerkintöjen yhteenveto'!$E:$E)</f>
        <v>0</v>
      </c>
      <c r="E45" s="7">
        <f>SUMIF('Tuntimerkintöjen yhteenveto'!$B:$B,'Luokitukset (2)'!$A45,'Tuntimerkintöjen yhteenveto'!$F:$F)</f>
        <v>0</v>
      </c>
      <c r="F45" s="7">
        <f>SUMIF('Tuntimerkintöjen yhteenveto'!$B:$B,'Luokitukset (2)'!$A45,'Tuntimerkintöjen yhteenveto'!$G:$G)</f>
        <v>0</v>
      </c>
      <c r="G45" s="7">
        <f>SUMIF('Tuntimerkintöjen yhteenveto'!$B:$B,'Luokitukset (2)'!$A45,'Tuntimerkintöjen yhteenveto'!$H:$H)</f>
        <v>0</v>
      </c>
      <c r="I45" s="7" t="str">
        <f t="shared" si="0"/>
        <v>?</v>
      </c>
      <c r="J45" s="51" t="e">
        <f t="shared" si="3"/>
        <v>#DIV/0!</v>
      </c>
      <c r="K45" s="51" t="e">
        <f t="shared" si="3"/>
        <v>#DIV/0!</v>
      </c>
      <c r="L45" s="51" t="e">
        <f t="shared" si="3"/>
        <v>#DIV/0!</v>
      </c>
      <c r="M45" s="51" t="e">
        <f t="shared" si="3"/>
        <v>#DIV/0!</v>
      </c>
      <c r="N45" s="51" t="e">
        <f t="shared" si="3"/>
        <v>#DIV/0!</v>
      </c>
      <c r="O45" s="52" t="e">
        <f t="shared" si="2"/>
        <v>#DIV/0!</v>
      </c>
    </row>
    <row r="46" spans="1:15" x14ac:dyDescent="0.3">
      <c r="A46" s="72" t="s">
        <v>18</v>
      </c>
      <c r="B46" s="7">
        <f>SUMIF('Tuntimerkintöjen yhteenveto'!$B:$B,'Luokitukset (2)'!$A46,'Tuntimerkintöjen yhteenveto'!$C:$C)</f>
        <v>0</v>
      </c>
      <c r="C46" s="7">
        <f>SUMIF('Tuntimerkintöjen yhteenveto'!$B:$B,'Luokitukset (2)'!$A46,'Tuntimerkintöjen yhteenveto'!$D:$D)</f>
        <v>0</v>
      </c>
      <c r="D46" s="7">
        <f>SUMIF('Tuntimerkintöjen yhteenveto'!$B:$B,'Luokitukset (2)'!$A46,'Tuntimerkintöjen yhteenveto'!$E:$E)</f>
        <v>0</v>
      </c>
      <c r="E46" s="7">
        <f>SUMIF('Tuntimerkintöjen yhteenveto'!$B:$B,'Luokitukset (2)'!$A46,'Tuntimerkintöjen yhteenveto'!$F:$F)</f>
        <v>0</v>
      </c>
      <c r="F46" s="7">
        <f>SUMIF('Tuntimerkintöjen yhteenveto'!$B:$B,'Luokitukset (2)'!$A46,'Tuntimerkintöjen yhteenveto'!$G:$G)</f>
        <v>0</v>
      </c>
      <c r="G46" s="7">
        <f>SUMIF('Tuntimerkintöjen yhteenveto'!$B:$B,'Luokitukset (2)'!$A46,'Tuntimerkintöjen yhteenveto'!$H:$H)</f>
        <v>0</v>
      </c>
      <c r="I46" s="7" t="str">
        <f t="shared" si="0"/>
        <v>?</v>
      </c>
      <c r="J46" s="51" t="e">
        <f t="shared" si="3"/>
        <v>#DIV/0!</v>
      </c>
      <c r="K46" s="51" t="e">
        <f t="shared" si="3"/>
        <v>#DIV/0!</v>
      </c>
      <c r="L46" s="51" t="e">
        <f t="shared" si="3"/>
        <v>#DIV/0!</v>
      </c>
      <c r="M46" s="51" t="e">
        <f t="shared" si="3"/>
        <v>#DIV/0!</v>
      </c>
      <c r="N46" s="51" t="e">
        <f t="shared" si="3"/>
        <v>#DIV/0!</v>
      </c>
      <c r="O46" s="52" t="e">
        <f t="shared" si="2"/>
        <v>#DIV/0!</v>
      </c>
    </row>
    <row r="47" spans="1:15" x14ac:dyDescent="0.3">
      <c r="A47" s="72" t="s">
        <v>18</v>
      </c>
      <c r="B47" s="7">
        <f>SUMIF('Tuntimerkintöjen yhteenveto'!$B:$B,'Luokitukset (2)'!$A47,'Tuntimerkintöjen yhteenveto'!$C:$C)</f>
        <v>0</v>
      </c>
      <c r="C47" s="7">
        <f>SUMIF('Tuntimerkintöjen yhteenveto'!$B:$B,'Luokitukset (2)'!$A47,'Tuntimerkintöjen yhteenveto'!$D:$D)</f>
        <v>0</v>
      </c>
      <c r="D47" s="7">
        <f>SUMIF('Tuntimerkintöjen yhteenveto'!$B:$B,'Luokitukset (2)'!$A47,'Tuntimerkintöjen yhteenveto'!$E:$E)</f>
        <v>0</v>
      </c>
      <c r="E47" s="7">
        <f>SUMIF('Tuntimerkintöjen yhteenveto'!$B:$B,'Luokitukset (2)'!$A47,'Tuntimerkintöjen yhteenveto'!$F:$F)</f>
        <v>0</v>
      </c>
      <c r="F47" s="7">
        <f>SUMIF('Tuntimerkintöjen yhteenveto'!$B:$B,'Luokitukset (2)'!$A47,'Tuntimerkintöjen yhteenveto'!$G:$G)</f>
        <v>0</v>
      </c>
      <c r="G47" s="7">
        <f>SUMIF('Tuntimerkintöjen yhteenveto'!$B:$B,'Luokitukset (2)'!$A47,'Tuntimerkintöjen yhteenveto'!$H:$H)</f>
        <v>0</v>
      </c>
      <c r="I47" s="7" t="str">
        <f t="shared" si="0"/>
        <v>?</v>
      </c>
      <c r="J47" s="51" t="e">
        <f t="shared" si="3"/>
        <v>#DIV/0!</v>
      </c>
      <c r="K47" s="51" t="e">
        <f t="shared" si="3"/>
        <v>#DIV/0!</v>
      </c>
      <c r="L47" s="51" t="e">
        <f t="shared" si="3"/>
        <v>#DIV/0!</v>
      </c>
      <c r="M47" s="51" t="e">
        <f t="shared" si="3"/>
        <v>#DIV/0!</v>
      </c>
      <c r="N47" s="51" t="e">
        <f t="shared" si="3"/>
        <v>#DIV/0!</v>
      </c>
      <c r="O47" s="52" t="e">
        <f t="shared" si="2"/>
        <v>#DIV/0!</v>
      </c>
    </row>
    <row r="48" spans="1:15" x14ac:dyDescent="0.3">
      <c r="A48" s="72" t="s">
        <v>18</v>
      </c>
      <c r="B48" s="7">
        <f>SUMIF('Tuntimerkintöjen yhteenveto'!$B:$B,'Luokitukset (2)'!$A48,'Tuntimerkintöjen yhteenveto'!$C:$C)</f>
        <v>0</v>
      </c>
      <c r="C48" s="7">
        <f>SUMIF('Tuntimerkintöjen yhteenveto'!$B:$B,'Luokitukset (2)'!$A48,'Tuntimerkintöjen yhteenveto'!$D:$D)</f>
        <v>0</v>
      </c>
      <c r="D48" s="7">
        <f>SUMIF('Tuntimerkintöjen yhteenveto'!$B:$B,'Luokitukset (2)'!$A48,'Tuntimerkintöjen yhteenveto'!$E:$E)</f>
        <v>0</v>
      </c>
      <c r="E48" s="7">
        <f>SUMIF('Tuntimerkintöjen yhteenveto'!$B:$B,'Luokitukset (2)'!$A48,'Tuntimerkintöjen yhteenveto'!$F:$F)</f>
        <v>0</v>
      </c>
      <c r="F48" s="7">
        <f>SUMIF('Tuntimerkintöjen yhteenveto'!$B:$B,'Luokitukset (2)'!$A48,'Tuntimerkintöjen yhteenveto'!$G:$G)</f>
        <v>0</v>
      </c>
      <c r="G48" s="7">
        <f>SUMIF('Tuntimerkintöjen yhteenveto'!$B:$B,'Luokitukset (2)'!$A48,'Tuntimerkintöjen yhteenveto'!$H:$H)</f>
        <v>0</v>
      </c>
      <c r="I48" s="7" t="str">
        <f t="shared" si="0"/>
        <v>?</v>
      </c>
      <c r="J48" s="51" t="e">
        <f t="shared" si="3"/>
        <v>#DIV/0!</v>
      </c>
      <c r="K48" s="51" t="e">
        <f t="shared" si="3"/>
        <v>#DIV/0!</v>
      </c>
      <c r="L48" s="51" t="e">
        <f t="shared" si="3"/>
        <v>#DIV/0!</v>
      </c>
      <c r="M48" s="51" t="e">
        <f t="shared" si="3"/>
        <v>#DIV/0!</v>
      </c>
      <c r="N48" s="51" t="e">
        <f t="shared" si="3"/>
        <v>#DIV/0!</v>
      </c>
      <c r="O48" s="52" t="e">
        <f t="shared" si="2"/>
        <v>#DIV/0!</v>
      </c>
    </row>
    <row r="49" spans="1:15" x14ac:dyDescent="0.3">
      <c r="A49" s="72" t="s">
        <v>18</v>
      </c>
      <c r="B49" s="7">
        <f>SUMIF('Tuntimerkintöjen yhteenveto'!$B:$B,'Luokitukset (2)'!$A49,'Tuntimerkintöjen yhteenveto'!$C:$C)</f>
        <v>0</v>
      </c>
      <c r="C49" s="7">
        <f>SUMIF('Tuntimerkintöjen yhteenveto'!$B:$B,'Luokitukset (2)'!$A49,'Tuntimerkintöjen yhteenveto'!$D:$D)</f>
        <v>0</v>
      </c>
      <c r="D49" s="7">
        <f>SUMIF('Tuntimerkintöjen yhteenveto'!$B:$B,'Luokitukset (2)'!$A49,'Tuntimerkintöjen yhteenveto'!$E:$E)</f>
        <v>0</v>
      </c>
      <c r="E49" s="7">
        <f>SUMIF('Tuntimerkintöjen yhteenveto'!$B:$B,'Luokitukset (2)'!$A49,'Tuntimerkintöjen yhteenveto'!$F:$F)</f>
        <v>0</v>
      </c>
      <c r="F49" s="7">
        <f>SUMIF('Tuntimerkintöjen yhteenveto'!$B:$B,'Luokitukset (2)'!$A49,'Tuntimerkintöjen yhteenveto'!$G:$G)</f>
        <v>0</v>
      </c>
      <c r="G49" s="7">
        <f>SUMIF('Tuntimerkintöjen yhteenveto'!$B:$B,'Luokitukset (2)'!$A49,'Tuntimerkintöjen yhteenveto'!$H:$H)</f>
        <v>0</v>
      </c>
      <c r="I49" s="7" t="str">
        <f t="shared" si="0"/>
        <v>?</v>
      </c>
      <c r="J49" s="51" t="e">
        <f t="shared" si="3"/>
        <v>#DIV/0!</v>
      </c>
      <c r="K49" s="51" t="e">
        <f t="shared" si="3"/>
        <v>#DIV/0!</v>
      </c>
      <c r="L49" s="51" t="e">
        <f t="shared" si="3"/>
        <v>#DIV/0!</v>
      </c>
      <c r="M49" s="51" t="e">
        <f t="shared" si="3"/>
        <v>#DIV/0!</v>
      </c>
      <c r="N49" s="51" t="e">
        <f t="shared" si="3"/>
        <v>#DIV/0!</v>
      </c>
      <c r="O49" s="52" t="e">
        <f t="shared" si="2"/>
        <v>#DIV/0!</v>
      </c>
    </row>
    <row r="50" spans="1:15" x14ac:dyDescent="0.3">
      <c r="A50" s="72" t="s">
        <v>18</v>
      </c>
      <c r="B50" s="7">
        <f>SUMIF('Tuntimerkintöjen yhteenveto'!$B:$B,'Luokitukset (2)'!$A50,'Tuntimerkintöjen yhteenveto'!$C:$C)</f>
        <v>0</v>
      </c>
      <c r="C50" s="7">
        <f>SUMIF('Tuntimerkintöjen yhteenveto'!$B:$B,'Luokitukset (2)'!$A50,'Tuntimerkintöjen yhteenveto'!$D:$D)</f>
        <v>0</v>
      </c>
      <c r="D50" s="7">
        <f>SUMIF('Tuntimerkintöjen yhteenveto'!$B:$B,'Luokitukset (2)'!$A50,'Tuntimerkintöjen yhteenveto'!$E:$E)</f>
        <v>0</v>
      </c>
      <c r="E50" s="7">
        <f>SUMIF('Tuntimerkintöjen yhteenveto'!$B:$B,'Luokitukset (2)'!$A50,'Tuntimerkintöjen yhteenveto'!$F:$F)</f>
        <v>0</v>
      </c>
      <c r="F50" s="7">
        <f>SUMIF('Tuntimerkintöjen yhteenveto'!$B:$B,'Luokitukset (2)'!$A50,'Tuntimerkintöjen yhteenveto'!$G:$G)</f>
        <v>0</v>
      </c>
      <c r="G50" s="7">
        <f>SUMIF('Tuntimerkintöjen yhteenveto'!$B:$B,'Luokitukset (2)'!$A50,'Tuntimerkintöjen yhteenveto'!$H:$H)</f>
        <v>0</v>
      </c>
      <c r="I50" s="7" t="str">
        <f t="shared" si="0"/>
        <v>?</v>
      </c>
      <c r="J50" s="51" t="e">
        <f t="shared" si="3"/>
        <v>#DIV/0!</v>
      </c>
      <c r="K50" s="51" t="e">
        <f t="shared" si="3"/>
        <v>#DIV/0!</v>
      </c>
      <c r="L50" s="51" t="e">
        <f t="shared" si="3"/>
        <v>#DIV/0!</v>
      </c>
      <c r="M50" s="51" t="e">
        <f t="shared" si="3"/>
        <v>#DIV/0!</v>
      </c>
      <c r="N50" s="51" t="e">
        <f t="shared" si="3"/>
        <v>#DIV/0!</v>
      </c>
      <c r="O50" s="52" t="e">
        <f t="shared" si="2"/>
        <v>#DIV/0!</v>
      </c>
    </row>
    <row r="51" spans="1:15" x14ac:dyDescent="0.3">
      <c r="A51" s="72" t="s">
        <v>18</v>
      </c>
      <c r="B51" s="7">
        <f>SUMIF('Tuntimerkintöjen yhteenveto'!$B:$B,'Luokitukset (2)'!$A51,'Tuntimerkintöjen yhteenveto'!$C:$C)</f>
        <v>0</v>
      </c>
      <c r="C51" s="7">
        <f>SUMIF('Tuntimerkintöjen yhteenveto'!$B:$B,'Luokitukset (2)'!$A51,'Tuntimerkintöjen yhteenveto'!$D:$D)</f>
        <v>0</v>
      </c>
      <c r="D51" s="7">
        <f>SUMIF('Tuntimerkintöjen yhteenveto'!$B:$B,'Luokitukset (2)'!$A51,'Tuntimerkintöjen yhteenveto'!$E:$E)</f>
        <v>0</v>
      </c>
      <c r="E51" s="7">
        <f>SUMIF('Tuntimerkintöjen yhteenveto'!$B:$B,'Luokitukset (2)'!$A51,'Tuntimerkintöjen yhteenveto'!$F:$F)</f>
        <v>0</v>
      </c>
      <c r="F51" s="7">
        <f>SUMIF('Tuntimerkintöjen yhteenveto'!$B:$B,'Luokitukset (2)'!$A51,'Tuntimerkintöjen yhteenveto'!$G:$G)</f>
        <v>0</v>
      </c>
      <c r="G51" s="7">
        <f>SUMIF('Tuntimerkintöjen yhteenveto'!$B:$B,'Luokitukset (2)'!$A51,'Tuntimerkintöjen yhteenveto'!$H:$H)</f>
        <v>0</v>
      </c>
      <c r="I51" s="7" t="str">
        <f t="shared" si="0"/>
        <v>?</v>
      </c>
      <c r="J51" s="51" t="e">
        <f t="shared" ref="J51:N52" si="4">B51/$G51</f>
        <v>#DIV/0!</v>
      </c>
      <c r="K51" s="51" t="e">
        <f t="shared" si="4"/>
        <v>#DIV/0!</v>
      </c>
      <c r="L51" s="51" t="e">
        <f t="shared" si="4"/>
        <v>#DIV/0!</v>
      </c>
      <c r="M51" s="51" t="e">
        <f t="shared" si="4"/>
        <v>#DIV/0!</v>
      </c>
      <c r="N51" s="51" t="e">
        <f t="shared" si="4"/>
        <v>#DIV/0!</v>
      </c>
      <c r="O51" s="52" t="e">
        <f t="shared" si="2"/>
        <v>#DIV/0!</v>
      </c>
    </row>
    <row r="52" spans="1:15" x14ac:dyDescent="0.3">
      <c r="A52" s="72" t="s">
        <v>18</v>
      </c>
      <c r="B52" s="7">
        <f>SUMIF('Tuntimerkintöjen yhteenveto'!$B:$B,'Luokitukset (2)'!$A52,'Tuntimerkintöjen yhteenveto'!$C:$C)</f>
        <v>0</v>
      </c>
      <c r="C52" s="7">
        <f>SUMIF('Tuntimerkintöjen yhteenveto'!$B:$B,'Luokitukset (2)'!$A52,'Tuntimerkintöjen yhteenveto'!$D:$D)</f>
        <v>0</v>
      </c>
      <c r="D52" s="7">
        <f>SUMIF('Tuntimerkintöjen yhteenveto'!$B:$B,'Luokitukset (2)'!$A52,'Tuntimerkintöjen yhteenveto'!$E:$E)</f>
        <v>0</v>
      </c>
      <c r="E52" s="7">
        <f>SUMIF('Tuntimerkintöjen yhteenveto'!$B:$B,'Luokitukset (2)'!$A52,'Tuntimerkintöjen yhteenveto'!$F:$F)</f>
        <v>0</v>
      </c>
      <c r="F52" s="7">
        <f>SUMIF('Tuntimerkintöjen yhteenveto'!$B:$B,'Luokitukset (2)'!$A52,'Tuntimerkintöjen yhteenveto'!$G:$G)</f>
        <v>0</v>
      </c>
      <c r="G52" s="7">
        <f>SUMIF('Tuntimerkintöjen yhteenveto'!$B:$B,'Luokitukset (2)'!$A52,'Tuntimerkintöjen yhteenveto'!$H:$H)</f>
        <v>0</v>
      </c>
      <c r="I52" s="7" t="str">
        <f t="shared" si="0"/>
        <v>?</v>
      </c>
      <c r="J52" s="51" t="e">
        <f t="shared" si="4"/>
        <v>#DIV/0!</v>
      </c>
      <c r="K52" s="51" t="e">
        <f t="shared" si="4"/>
        <v>#DIV/0!</v>
      </c>
      <c r="L52" s="51" t="e">
        <f t="shared" si="4"/>
        <v>#DIV/0!</v>
      </c>
      <c r="M52" s="51" t="e">
        <f t="shared" si="4"/>
        <v>#DIV/0!</v>
      </c>
      <c r="N52" s="51" t="e">
        <f t="shared" si="4"/>
        <v>#DIV/0!</v>
      </c>
      <c r="O52" s="52" t="e">
        <f t="shared" si="2"/>
        <v>#DIV/0!</v>
      </c>
    </row>
    <row r="53" spans="1:15" x14ac:dyDescent="0.3">
      <c r="J53" s="51"/>
      <c r="K53" s="51"/>
      <c r="L53" s="51"/>
      <c r="M53" s="51"/>
      <c r="N53" s="51"/>
      <c r="O53" s="52"/>
    </row>
    <row r="54" spans="1:15" x14ac:dyDescent="0.3">
      <c r="J54" s="51"/>
      <c r="K54" s="51"/>
      <c r="L54" s="51"/>
      <c r="M54" s="51"/>
      <c r="N54" s="51"/>
      <c r="O54" s="52"/>
    </row>
    <row r="55" spans="1:15" x14ac:dyDescent="0.3">
      <c r="J55" s="51"/>
      <c r="K55" s="51"/>
      <c r="L55" s="51"/>
      <c r="M55" s="51"/>
      <c r="N55" s="51"/>
      <c r="O55" s="52"/>
    </row>
    <row r="56" spans="1:15" x14ac:dyDescent="0.3">
      <c r="J56" s="51"/>
      <c r="K56" s="51"/>
      <c r="L56" s="51"/>
      <c r="M56" s="51"/>
      <c r="N56" s="51"/>
      <c r="O56" s="52"/>
    </row>
    <row r="57" spans="1:15" x14ac:dyDescent="0.3">
      <c r="J57" s="51"/>
      <c r="K57" s="51"/>
      <c r="L57" s="51"/>
      <c r="M57" s="51"/>
      <c r="N57" s="51"/>
      <c r="O57" s="52"/>
    </row>
    <row r="58" spans="1:15" x14ac:dyDescent="0.3">
      <c r="J58" s="51"/>
      <c r="K58" s="51"/>
      <c r="L58" s="51"/>
      <c r="M58" s="51"/>
      <c r="N58" s="51"/>
      <c r="O58" s="52"/>
    </row>
    <row r="59" spans="1:15" x14ac:dyDescent="0.3">
      <c r="J59" s="51"/>
      <c r="K59" s="51"/>
      <c r="L59" s="51"/>
      <c r="M59" s="51"/>
      <c r="N59" s="51"/>
      <c r="O59" s="52"/>
    </row>
    <row r="60" spans="1:15" x14ac:dyDescent="0.3">
      <c r="J60" s="51"/>
      <c r="K60" s="51"/>
      <c r="L60" s="51"/>
      <c r="M60" s="51"/>
      <c r="N60" s="51"/>
      <c r="O60" s="52"/>
    </row>
    <row r="61" spans="1:15" x14ac:dyDescent="0.3">
      <c r="J61" s="51"/>
      <c r="K61" s="51"/>
      <c r="L61" s="51"/>
      <c r="M61" s="51"/>
      <c r="N61" s="51"/>
      <c r="O61" s="52"/>
    </row>
    <row r="62" spans="1:15" x14ac:dyDescent="0.3">
      <c r="J62" s="51"/>
      <c r="K62" s="51"/>
      <c r="L62" s="51"/>
      <c r="M62" s="51"/>
      <c r="N62" s="51"/>
      <c r="O62" s="52"/>
    </row>
  </sheetData>
  <sheetProtection algorithmName="SHA-512" hashValue="C9ShSsk01tle6gRHVtSyqU9TH19fDPhcw6xCWniIfnCtejG41pwm7yBtY2tyRM9QaxXMEWEtJRC/J/8KgJiIaQ==" saltValue="tI4Z6gdBXxFOzYYck2tMeg==" spinCount="100000" sheet="1" objects="1" scenarios="1" selectLockedCells="1"/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3E76B1D0AFC5478415F9042B988578" ma:contentTypeVersion="15" ma:contentTypeDescription="Luo uusi asiakirja." ma:contentTypeScope="" ma:versionID="8fb91517f95116e1806aafe2ddd7a063">
  <xsd:schema xmlns:xsd="http://www.w3.org/2001/XMLSchema" xmlns:xs="http://www.w3.org/2001/XMLSchema" xmlns:p="http://schemas.microsoft.com/office/2006/metadata/properties" xmlns:ns3="65307f15-23a5-4972-aa67-e25c60744c47" xmlns:ns4="fb6e7844-4b3f-4fb7-a12d-3a1f3e335797" targetNamespace="http://schemas.microsoft.com/office/2006/metadata/properties" ma:root="true" ma:fieldsID="b2ec1f0fc53b83a725cd00cf0c677938" ns3:_="" ns4:_="">
    <xsd:import namespace="65307f15-23a5-4972-aa67-e25c60744c47"/>
    <xsd:import namespace="fb6e7844-4b3f-4fb7-a12d-3a1f3e3357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OCR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307f15-23a5-4972-aa67-e25c60744c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e7844-4b3f-4fb7-a12d-3a1f3e3357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Jakamisvihjeen hajautu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5307f15-23a5-4972-aa67-e25c60744c47" xsi:nil="true"/>
  </documentManagement>
</p:properties>
</file>

<file path=customXml/itemProps1.xml><?xml version="1.0" encoding="utf-8"?>
<ds:datastoreItem xmlns:ds="http://schemas.openxmlformats.org/officeDocument/2006/customXml" ds:itemID="{BEFD285B-5251-4F88-819C-3D0166417D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C49D62-6278-45AE-BD29-ED39762F79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307f15-23a5-4972-aa67-e25c60744c47"/>
    <ds:schemaRef ds:uri="fb6e7844-4b3f-4fb7-a12d-3a1f3e3357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E2A9E8-E1A1-459E-878B-040DC91279D5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65307f15-23a5-4972-aa67-e25c60744c47"/>
    <ds:schemaRef ds:uri="http://purl.org/dc/elements/1.1/"/>
    <ds:schemaRef ds:uri="fb6e7844-4b3f-4fb7-a12d-3a1f3e335797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8</vt:i4>
      </vt:variant>
      <vt:variant>
        <vt:lpstr>Kaaviot</vt:lpstr>
      </vt:variant>
      <vt:variant>
        <vt:i4>6</vt:i4>
      </vt:variant>
    </vt:vector>
  </HeadingPairs>
  <TitlesOfParts>
    <vt:vector size="14" baseType="lpstr">
      <vt:lpstr>ALOITUS</vt:lpstr>
      <vt:lpstr>Tuntimerkintöjen yhteenveto</vt:lpstr>
      <vt:lpstr>Tuntirajat - vuosiluokat</vt:lpstr>
      <vt:lpstr>Tuntirajat - luokat</vt:lpstr>
      <vt:lpstr>Prosenttirajat - vuosiluokat</vt:lpstr>
      <vt:lpstr>Prosenttirajat - luokat</vt:lpstr>
      <vt:lpstr>Luokitukset</vt:lpstr>
      <vt:lpstr>Luokitukset (2)</vt:lpstr>
      <vt:lpstr>Kaavio tuntirajat - vuosiluokat</vt:lpstr>
      <vt:lpstr>Kaavio tuntirajat - luokat</vt:lpstr>
      <vt:lpstr>Kaavio prosenttirajat -vuosiluo</vt:lpstr>
      <vt:lpstr>Kaavio prosenttirajat -luokat</vt:lpstr>
      <vt:lpstr>Kaavio luokitukset</vt:lpstr>
      <vt:lpstr>Kaavio luokitukset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Kiuru Mari</dc:creator>
  <cp:lastModifiedBy>Pätiälä Heli</cp:lastModifiedBy>
  <dcterms:created xsi:type="dcterms:W3CDTF">2024-10-10T13:08:46Z</dcterms:created>
  <dcterms:modified xsi:type="dcterms:W3CDTF">2026-03-19T12:37:45Z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0x010100663E76B1D0AFC5478415F9042B988578</vt:lpwstr>
  </property>
</Properties>
</file>